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新增地方政府一般债券情况表 " sheetId="5" r:id="rId1"/>
    <sheet name="新增地方政府专项债券情况表" sheetId="2" r:id="rId2"/>
    <sheet name="新增地方政府一般债券资金收支情况表" sheetId="3" r:id="rId3"/>
    <sheet name="新增地方政府专项债券资金收支情况表" sheetId="4" r:id="rId4"/>
  </sheets>
  <definedNames>
    <definedName name="_xlnm._FilterDatabase" localSheetId="0" hidden="1">'新增地方政府一般债券情况表 '!$B$6:$W$86</definedName>
    <definedName name="_xlnm._FilterDatabase" localSheetId="1" hidden="1">新增地方政府专项债券情况表!$B$7:$S$64</definedName>
    <definedName name="_xlnm.Print_Titles" localSheetId="0">'新增地方政府一般债券情况表 '!$3:$6</definedName>
    <definedName name="_xlnm.Print_Titles" localSheetId="1">新增地方政府专项债券情况表!$3:$6</definedName>
    <definedName name="_xlnm._FilterDatabase" localSheetId="3" hidden="1">新增地方政府专项债券资金收支情况表!$A$27:$F$41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申悦</author>
  </authors>
  <commentList>
    <comment ref="O5" authorId="0">
      <text>
        <r>
          <rPr>
            <b/>
            <sz val="9"/>
            <rFont val="宋体"/>
            <charset val="134"/>
          </rPr>
          <t>申悦:</t>
        </r>
        <r>
          <rPr>
            <sz val="9"/>
            <rFont val="宋体"/>
            <charset val="134"/>
          </rPr>
          <t xml:space="preserve">
用文字和数据详细表述项目建设进度，已完工项目描述项目运营情况。</t>
        </r>
      </text>
    </comment>
  </commentList>
</comments>
</file>

<file path=xl/sharedStrings.xml><?xml version="1.0" encoding="utf-8"?>
<sst xmlns="http://schemas.openxmlformats.org/spreadsheetml/2006/main" count="1365" uniqueCount="313">
  <si>
    <t>根据《四川省财政厅关于印发&lt;四川省政府债务信息公开实施细则（试行）&gt;的通知》（川财债【2019】9号）相关要求，现将2023年地方政府债券存续期相关信息公开如下：</t>
  </si>
  <si>
    <t>表1</t>
  </si>
  <si>
    <t>遂宁市安居区截至2022年末新增地方政府一般债券情况表</t>
  </si>
  <si>
    <t>单位：亿元</t>
  </si>
  <si>
    <t>地区/单位</t>
  </si>
  <si>
    <t>债券名称</t>
  </si>
  <si>
    <t>债券基本信息</t>
  </si>
  <si>
    <t>项目名称</t>
  </si>
  <si>
    <t>项目主管部门</t>
  </si>
  <si>
    <t>债券项目总投资</t>
  </si>
  <si>
    <t>债券项目已实现投资</t>
  </si>
  <si>
    <t>项目建设进度/运营情况</t>
  </si>
  <si>
    <t>债券编码</t>
  </si>
  <si>
    <t>债券类型</t>
  </si>
  <si>
    <t>债券规模</t>
  </si>
  <si>
    <t>发行时间（年/月/日）</t>
  </si>
  <si>
    <t>债券利率(%)</t>
  </si>
  <si>
    <t>债券期限</t>
  </si>
  <si>
    <t>其中：债券资金安排</t>
  </si>
  <si>
    <t>合计</t>
  </si>
  <si>
    <t>遂宁市安居区</t>
  </si>
  <si>
    <t>2019年四川省政府一般债券（十期）</t>
  </si>
  <si>
    <t>104628</t>
  </si>
  <si>
    <t>一般债券</t>
  </si>
  <si>
    <t>3.58</t>
  </si>
  <si>
    <t>7年</t>
  </si>
  <si>
    <t>遂宁市安居区磨溪镇中心幼儿园迁建项目</t>
  </si>
  <si>
    <t>遂宁市安居区教育和体育局</t>
  </si>
  <si>
    <t>完工/投入使用</t>
  </si>
  <si>
    <t>遂宁市安居区第四幼儿园建设项目</t>
  </si>
  <si>
    <t>保石镇中心幼儿园</t>
  </si>
  <si>
    <t>2018年四川省政府一般债券（七期）</t>
  </si>
  <si>
    <t>1805163</t>
  </si>
  <si>
    <t>3.84</t>
  </si>
  <si>
    <t>5年</t>
  </si>
  <si>
    <t xml:space="preserve"> 遂宁市安居区2018年易地扶贫搬迁项目（住房建设）</t>
  </si>
  <si>
    <t>遂宁市安居区发展和改革局</t>
  </si>
  <si>
    <t xml:space="preserve"> 遂宁市安居区2018年易地扶贫搬迁项目（附属设施）</t>
  </si>
  <si>
    <t>2019年四川省政府一般债券（二期）</t>
  </si>
  <si>
    <t>157575</t>
  </si>
  <si>
    <t>3.38</t>
  </si>
  <si>
    <t>10年</t>
  </si>
  <si>
    <t>琼江流域水污染综合治理</t>
  </si>
  <si>
    <t>遂宁市安居区住房和城乡建设局</t>
  </si>
  <si>
    <t>已完工，正常运营</t>
  </si>
  <si>
    <t>2015年四川省政府一般债券（三期）</t>
  </si>
  <si>
    <t>1568003</t>
  </si>
  <si>
    <t>3.54</t>
  </si>
  <si>
    <t>白卓路路面改造工程</t>
  </si>
  <si>
    <t>遂宁市安居区交通运输局</t>
  </si>
  <si>
    <t>桂会路路面改造工程</t>
  </si>
  <si>
    <t>遂乐路路面改造工程</t>
  </si>
  <si>
    <t>2020年四川省政府一般债券（五期）</t>
  </si>
  <si>
    <t>160833</t>
  </si>
  <si>
    <t>3.82</t>
  </si>
  <si>
    <t>20年</t>
  </si>
  <si>
    <t>S209安居至白马公路工程</t>
  </si>
  <si>
    <t>2020年四川省政府一般债券（四期）</t>
  </si>
  <si>
    <t>160832</t>
  </si>
  <si>
    <t>3.26</t>
  </si>
  <si>
    <t>遂宁市安居区第五幼儿园建设项目</t>
  </si>
  <si>
    <t>安居区应急指挥大厅及应急救援附属项目</t>
  </si>
  <si>
    <t>遂宁市安居区应急管理局</t>
  </si>
  <si>
    <t>2018年四川省政府一般债券（十期）</t>
  </si>
  <si>
    <t>147578</t>
  </si>
  <si>
    <t>4.07</t>
  </si>
  <si>
    <t>2015年四川省政府一般债券（四期）</t>
  </si>
  <si>
    <t>1568004</t>
  </si>
  <si>
    <t>3.62</t>
  </si>
  <si>
    <t>2016年四川省政府一般债券（十二期）</t>
  </si>
  <si>
    <t>1605341</t>
  </si>
  <si>
    <t>3.27</t>
  </si>
  <si>
    <t>四川遂宁市安居区环境综合治理项目</t>
  </si>
  <si>
    <t>2021年四川省政府一般债券(一期)</t>
  </si>
  <si>
    <t>2105131</t>
  </si>
  <si>
    <t>遂宁市安居区2021年拦江镇高标准农田建设项目</t>
  </si>
  <si>
    <t>遂宁市安居区农业农村局</t>
  </si>
  <si>
    <t>遂宁市安居区应急救援能力建设项目</t>
  </si>
  <si>
    <t>遂宁市安居区XJ09老玉路三家至大安幸福美丽乡村路建设项目</t>
  </si>
  <si>
    <t>2017年四川省政府一般债券（十一期）</t>
  </si>
  <si>
    <t>140923</t>
  </si>
  <si>
    <t>4.28</t>
  </si>
  <si>
    <t>遂乐路白马过境公路建设项目</t>
  </si>
  <si>
    <t>白马镇至大英县筒井镇安居段路面改造工程</t>
  </si>
  <si>
    <t>琼江河景观提升项目</t>
  </si>
  <si>
    <t>遂宁市安居区市民中心广场项目工程</t>
  </si>
  <si>
    <t>安居区东岳庙水库灌区配套改造省级试点项目实施方案</t>
  </si>
  <si>
    <t>遂宁市安居区水利局</t>
  </si>
  <si>
    <t>安置小区基础配套设施建设</t>
  </si>
  <si>
    <t>安居区食品工业园区间道路三建设项目</t>
  </si>
  <si>
    <t>凤凰半岛安置小区南侧区间道路（二）</t>
  </si>
  <si>
    <t>三仙湖水库项目</t>
  </si>
  <si>
    <r>
      <rPr>
        <sz val="10"/>
        <rFont val="方正书宋_GBK"/>
        <charset val="0"/>
      </rPr>
      <t>陷马堰片区</t>
    </r>
    <r>
      <rPr>
        <sz val="10"/>
        <rFont val="Arial"/>
        <charset val="0"/>
      </rPr>
      <t>300</t>
    </r>
    <r>
      <rPr>
        <sz val="10"/>
        <rFont val="方正书宋_GBK"/>
        <charset val="0"/>
      </rPr>
      <t>亩土地整理</t>
    </r>
  </si>
  <si>
    <r>
      <rPr>
        <sz val="10"/>
        <rFont val="Arial"/>
        <charset val="0"/>
      </rPr>
      <t xml:space="preserve"> </t>
    </r>
    <r>
      <rPr>
        <sz val="10"/>
        <rFont val="方正书宋_GBK"/>
        <charset val="0"/>
      </rPr>
      <t>学期教育公办幼儿园建设</t>
    </r>
  </si>
  <si>
    <t>2017年四川省政府一般债券（十二期）</t>
  </si>
  <si>
    <t>140924</t>
  </si>
  <si>
    <t>4.29</t>
  </si>
  <si>
    <t>安居白马至观音公路改建工程</t>
  </si>
  <si>
    <r>
      <rPr>
        <sz val="10"/>
        <rFont val="方正书宋_GBK"/>
        <charset val="0"/>
      </rPr>
      <t>利用德国促进性贷款遂宁市安居区城市环境综合治理项目</t>
    </r>
    <r>
      <rPr>
        <sz val="10"/>
        <rFont val="Arial"/>
        <charset val="0"/>
      </rPr>
      <t>-</t>
    </r>
    <r>
      <rPr>
        <sz val="10"/>
        <rFont val="方正书宋_GBK"/>
        <charset val="0"/>
      </rPr>
      <t>琼江河南岸治理</t>
    </r>
  </si>
  <si>
    <t>2017年四川省政府一般债券（十期）</t>
  </si>
  <si>
    <t>140922</t>
  </si>
  <si>
    <t>4.18</t>
  </si>
  <si>
    <t>乡镇场镇提升改造</t>
  </si>
  <si>
    <t xml:space="preserve"> 学期教育公办幼儿园建设</t>
  </si>
  <si>
    <t>玉分路路面改造工程</t>
  </si>
  <si>
    <t>新建遂宁市安居区思源实验学校</t>
  </si>
  <si>
    <t>安居镇琼江河堤整治工程</t>
  </si>
  <si>
    <t>市民中心广场工程</t>
  </si>
  <si>
    <t>陷马堰片区300亩土地整理</t>
  </si>
  <si>
    <t>2016年四川省政府一般债券（十一期）</t>
  </si>
  <si>
    <t>1605340</t>
  </si>
  <si>
    <t>3.18</t>
  </si>
  <si>
    <r>
      <rPr>
        <sz val="10"/>
        <rFont val="方正书宋_GBK"/>
        <charset val="0"/>
      </rPr>
      <t>凤凰大桥桥头公园</t>
    </r>
    <r>
      <rPr>
        <sz val="10"/>
        <rFont val="Arial"/>
        <charset val="0"/>
      </rPr>
      <t xml:space="preserve">
</t>
    </r>
  </si>
  <si>
    <t>遂宁市安居区环境综合治理项目</t>
  </si>
  <si>
    <t>遂安大道</t>
  </si>
  <si>
    <t>棚户区改造西城一期安置点（配建公租房）</t>
  </si>
  <si>
    <t>2015年四川省政府一般债券（十二期）</t>
  </si>
  <si>
    <t>1568015</t>
  </si>
  <si>
    <t>3.56</t>
  </si>
  <si>
    <t>2015年四川省政府一般债券（十一期）</t>
  </si>
  <si>
    <t>1568014</t>
  </si>
  <si>
    <t>2019年四川省政府一般债券（三期）</t>
  </si>
  <si>
    <t>104524</t>
  </si>
  <si>
    <t>2022年四川省政府一般债券（七期）</t>
  </si>
  <si>
    <t>2271358</t>
  </si>
  <si>
    <t>小型水库安全运行</t>
  </si>
  <si>
    <t>项目正在建设中</t>
  </si>
  <si>
    <t>四川省遂宁市安居第一高级中学建设项目</t>
  </si>
  <si>
    <t>表2</t>
  </si>
  <si>
    <t>遂宁市安居区截至2022年末新增地方政府专项债券情况表</t>
  </si>
  <si>
    <t xml:space="preserve">                债券基本信息</t>
  </si>
  <si>
    <t>债券项目资产类型</t>
  </si>
  <si>
    <t>项目对应形成资产情况</t>
  </si>
  <si>
    <t>已取得项目收益</t>
  </si>
  <si>
    <t>备注</t>
  </si>
  <si>
    <t>2017年四川省政府专项债券（十期）</t>
  </si>
  <si>
    <t>1705269</t>
  </si>
  <si>
    <t>普通专项债券</t>
  </si>
  <si>
    <t>3.85</t>
  </si>
  <si>
    <t>污染防治</t>
  </si>
  <si>
    <t>暂未形成资产</t>
  </si>
  <si>
    <r>
      <rPr>
        <sz val="10"/>
        <rFont val="宋体"/>
        <charset val="0"/>
      </rPr>
      <t>安居区新建</t>
    </r>
    <r>
      <rPr>
        <sz val="10"/>
        <rFont val="Arial"/>
        <charset val="0"/>
      </rPr>
      <t>8</t>
    </r>
    <r>
      <rPr>
        <sz val="10"/>
        <rFont val="宋体"/>
        <charset val="0"/>
      </rPr>
      <t>座污水处理厂</t>
    </r>
  </si>
  <si>
    <t>暂未取得收益</t>
  </si>
  <si>
    <t>2017年四川省政府专项债券（十一期）</t>
  </si>
  <si>
    <t>1705270</t>
  </si>
  <si>
    <t>3.96</t>
  </si>
  <si>
    <t>2017年四川省政府专项债券（十二期）</t>
  </si>
  <si>
    <t>1705271</t>
  </si>
  <si>
    <t>3.98</t>
  </si>
  <si>
    <t>垃圾处理（城镇）</t>
  </si>
  <si>
    <t>遂宁市安居区24个村环卫设施配置</t>
  </si>
  <si>
    <t>遂宁市安居区生活垃圾清清运处理体系项目</t>
  </si>
  <si>
    <t>2020年四川省社会事业专项债券（六期）-2020年四川省政府专项债券（七十四期）</t>
  </si>
  <si>
    <t>160740</t>
  </si>
  <si>
    <t>其他自平衡专项债券</t>
  </si>
  <si>
    <t>3.43</t>
  </si>
  <si>
    <t>15年</t>
  </si>
  <si>
    <t>公立医院</t>
  </si>
  <si>
    <t>未形成固定资产</t>
  </si>
  <si>
    <t>备选库项目-遂宁市安居区中医院建设项目</t>
  </si>
  <si>
    <t>遂宁市安居区卫生健康局</t>
  </si>
  <si>
    <r>
      <rPr>
        <sz val="10"/>
        <color rgb="FF000000"/>
        <rFont val="宋体"/>
        <charset val="1"/>
      </rPr>
      <t>正在施工阶段</t>
    </r>
  </si>
  <si>
    <r>
      <rPr>
        <sz val="10"/>
        <color rgb="FF000000"/>
        <rFont val="宋体"/>
        <charset val="1"/>
      </rPr>
      <t>暂未取得收益</t>
    </r>
  </si>
  <si>
    <t>2020年四川省医院建设专项债券（二期）-2020年四川省政府专项债券（二十二期）</t>
  </si>
  <si>
    <t>160563</t>
  </si>
  <si>
    <t>项目已完工，验收阶段，暂未形成固定资产</t>
  </si>
  <si>
    <t>备选库项目-遂宁市安居区人民医院住院综合大楼建设项目</t>
  </si>
  <si>
    <r>
      <rPr>
        <sz val="10"/>
        <color rgb="FF000000"/>
        <rFont val="宋体"/>
        <charset val="1"/>
      </rPr>
      <t>完工验收阶段</t>
    </r>
  </si>
  <si>
    <t>2021年四川省社会事业专项债券（六期）-2021年四川省政府专项债券（三十一期）</t>
  </si>
  <si>
    <t>173874</t>
  </si>
  <si>
    <t>3.23</t>
  </si>
  <si>
    <t>2020年四川省城乡基础设施建设专项债券（三十期）-2020年四川省政府专项债券（一百零三期）</t>
  </si>
  <si>
    <t>104932</t>
  </si>
  <si>
    <t>供水</t>
  </si>
  <si>
    <t>备选库项目-遂宁市安居区仙湖自来水厂建设项目</t>
  </si>
  <si>
    <t>正在施工阶段</t>
  </si>
  <si>
    <t>2021年四川省城乡基础设施建设专项债券（九期）-2021年四川省政府专项债券（二十七期）</t>
  </si>
  <si>
    <t>173870</t>
  </si>
  <si>
    <t>3.59</t>
  </si>
  <si>
    <t>其他市政建设</t>
  </si>
  <si>
    <t>备选库项目-遂宁安居经开区基础设施建设项目（一期）</t>
  </si>
  <si>
    <t>四川遂宁安居经济开发区管理委员会</t>
  </si>
  <si>
    <t>2020年四川省城乡基础设施建设专项债券六期-2020年四川省政府专项债券（二十六期）</t>
  </si>
  <si>
    <t>160618</t>
  </si>
  <si>
    <t>3.67</t>
  </si>
  <si>
    <t>2020年四川省城乡基础设施建设专项债券（十八期）-2020年四川省政府专项债券（六十五期）</t>
  </si>
  <si>
    <t>160731</t>
  </si>
  <si>
    <t>2.93</t>
  </si>
  <si>
    <t>其他农林水利建设</t>
  </si>
  <si>
    <t>备选库项目-安居城镇全域供水基础设施建设项目</t>
  </si>
  <si>
    <t>2020年四川省城乡基础设施建设专项债券（二十九期）-2020年四川省政府专项债券（一百零二期）</t>
  </si>
  <si>
    <t>104931</t>
  </si>
  <si>
    <t>3.37</t>
  </si>
  <si>
    <t>2021年四川省城乡基础设施建设专项债券（八期）-2021年四川省政府专项债券（二十六期）</t>
  </si>
  <si>
    <t>173869</t>
  </si>
  <si>
    <t>2021年四川省城乡基础设施建设专项债券（三期）-2021年四川省政府专项债券（五期）</t>
  </si>
  <si>
    <t>173714</t>
  </si>
  <si>
    <t>3.34</t>
  </si>
  <si>
    <t>2019年四川省土地储备专项债券（六期）-2019年四川省政府专项债券（五十五期）</t>
  </si>
  <si>
    <t>157687</t>
  </si>
  <si>
    <t>土地储备专项债券</t>
  </si>
  <si>
    <t>3.46</t>
  </si>
  <si>
    <t>土地储备</t>
  </si>
  <si>
    <r>
      <rPr>
        <sz val="11"/>
        <rFont val="宋体"/>
        <charset val="0"/>
      </rPr>
      <t>净出让</t>
    </r>
    <r>
      <rPr>
        <sz val="11"/>
        <rFont val="Arial"/>
        <charset val="0"/>
      </rPr>
      <t>46.34</t>
    </r>
    <r>
      <rPr>
        <sz val="11"/>
        <rFont val="宋体"/>
        <charset val="0"/>
      </rPr>
      <t>公顷</t>
    </r>
  </si>
  <si>
    <t>土地储备一期</t>
  </si>
  <si>
    <t>遂宁市安居区人民政府土地储备中心</t>
  </si>
  <si>
    <t>已完成供地46.34公顷</t>
  </si>
  <si>
    <t>备选库项目-遂宁市安居区第三人民医院一期项目</t>
  </si>
  <si>
    <t>2020年四川省社会事业专项债券（五期）-2020年四川省政府专项债券（七十三期）</t>
  </si>
  <si>
    <t>160739</t>
  </si>
  <si>
    <t>乡镇卫生院</t>
  </si>
  <si>
    <t>备选库项目-遂宁市安居区医疗联合体建设项目</t>
  </si>
  <si>
    <t>2022年四川省社会事业专项债券（一期）-2022年四川省政府专项债券（一期）</t>
  </si>
  <si>
    <t>2205150</t>
  </si>
  <si>
    <t>2022年四川省社会事业专项债券（五期）-2022年四川省政府专项债券（十八期）</t>
  </si>
  <si>
    <t>2205222</t>
  </si>
  <si>
    <t>2021年四川省社会事业专项债券（七期）-2021年四川省政府专项债券（三十二期）</t>
  </si>
  <si>
    <t>173875</t>
  </si>
  <si>
    <t>文化旅游</t>
  </si>
  <si>
    <t>暂无形成资产</t>
  </si>
  <si>
    <t>备选库项目-遂宁市安居区七彩明珠景区基础设施提档升级及全域智慧文旅平台建设项目</t>
  </si>
  <si>
    <t>遂宁市安居区文化广播电视和旅游局</t>
  </si>
  <si>
    <t>项目施工阶段</t>
  </si>
  <si>
    <t>2020年四川省城乡基础设施建设专项债券（二十二期）-2020年四川省政府专项债券（八十一期）</t>
  </si>
  <si>
    <t>2005877</t>
  </si>
  <si>
    <t>3.25</t>
  </si>
  <si>
    <t>停车场建设</t>
  </si>
  <si>
    <t>备选库项目-安居综合停车场建设项目（备选库改资本金）</t>
  </si>
  <si>
    <t>2020年四川省水务建设专项债券（二期）-2020年四川省政府专项债券（十三期）</t>
  </si>
  <si>
    <t>160554</t>
  </si>
  <si>
    <t>备选库项目-安居城区饮用水源取水口迁移工程</t>
  </si>
  <si>
    <t>水利建设</t>
  </si>
  <si>
    <t>备选库项目-三仙湖水库工程</t>
  </si>
  <si>
    <t>2021年四川省城乡基础设施建设专项债券（四期）-2021年四川省政府专项债券（六期）</t>
  </si>
  <si>
    <t>173715</t>
  </si>
  <si>
    <t>3.71</t>
  </si>
  <si>
    <t>2022年四川省城乡基础设施建设专项债券（二期）-2022年四川省政府专项债券（五期）</t>
  </si>
  <si>
    <t>2205154</t>
  </si>
  <si>
    <t>2020年四川省棚户区改造专项债券（三期）-2020年四川省政府专项债券（八十八期）</t>
  </si>
  <si>
    <t>2005884</t>
  </si>
  <si>
    <t>棚改专项债券</t>
  </si>
  <si>
    <t>棚户区改造</t>
  </si>
  <si>
    <t>棚户区</t>
  </si>
  <si>
    <t>备选库项目-安居区东城片区一期棚户区改造项目</t>
  </si>
  <si>
    <t>2022年四川省城乡基础设施建设专项债券（十期）-2022年四川省政府专项债券（二十六期）</t>
  </si>
  <si>
    <t>2205230</t>
  </si>
  <si>
    <t>遂宁市安居区中型水库供水一体化建设项目</t>
  </si>
  <si>
    <t>2022年四川省社会事业专项债券（六期）-2022年四川省政府专项债券（十九期）</t>
  </si>
  <si>
    <t>2205223</t>
  </si>
  <si>
    <t>学龄前教育</t>
  </si>
  <si>
    <t>遂宁市安居区乡镇幼儿园建设项目</t>
  </si>
  <si>
    <t>2022年四川省社会事业和交通基础设施专项债券（二期）—2022年四川省政府专项债券（四十六期）</t>
  </si>
  <si>
    <t>2271125</t>
  </si>
  <si>
    <t>2022年四川省城乡基础设施建设专项债券（十六期）-2022年四川省政府专项债券（七十二期）</t>
  </si>
  <si>
    <t>2271777</t>
  </si>
  <si>
    <t>遂宁市安居城区幼儿园建设项目</t>
  </si>
  <si>
    <t>职业教育</t>
  </si>
  <si>
    <t>遂宁市安居区职业高级中学产教融合项目</t>
  </si>
  <si>
    <t>2022年四川省城乡基础设施建设专项债券（十五期）-2022年四川省政府专项债券（七十一期）</t>
  </si>
  <si>
    <t>2271776</t>
  </si>
  <si>
    <t>2022年四川省社会事业和交通基础设施专项债券（一期）—2022年四川省政府专项债券（四十五期）</t>
  </si>
  <si>
    <t>2271124</t>
  </si>
  <si>
    <t>2022年四川省城市更新和产业升级基础设施专项债券（五期）—2022年四川省政府专项债券（五十二期）</t>
  </si>
  <si>
    <t>2271131</t>
  </si>
  <si>
    <t>地下管廊</t>
  </si>
  <si>
    <t>遂宁市安居区老城区地下综合管廊建设项目</t>
  </si>
  <si>
    <t>2022年四川省城乡基础设施建设专项债券（十七期）-2022年四川省政府专项债券（七十三期）</t>
  </si>
  <si>
    <t>2271778</t>
  </si>
  <si>
    <t>2022年四川省城市更新和产业升级基础设施专项债券（三期）—2022年四川省政府专项债券（五十期）</t>
  </si>
  <si>
    <t>遂宁市安居区场镇污水管网改造项目</t>
  </si>
  <si>
    <t>遂宁市安居区凤凰新城地下管廊建设项目</t>
  </si>
  <si>
    <t>遂宁市安居区凤凰新城片区停车场建设项目</t>
  </si>
  <si>
    <t>城镇老旧小区改造</t>
  </si>
  <si>
    <t>遂宁市安居区田园华庭、教师公寓等老旧小区改造及配套基础设施建设项目</t>
  </si>
  <si>
    <t>产业园区基础设施</t>
  </si>
  <si>
    <t>安居化工园区整体提升建设项目</t>
  </si>
  <si>
    <t>2022年四川省城市更新和产业升级基础设施专项债券（四期）—2022年四川省政府专项债券（五十一期）</t>
  </si>
  <si>
    <t>2271130</t>
  </si>
  <si>
    <t>遂宁市安居经济开发区智慧园区（一期）建设项目</t>
  </si>
  <si>
    <t>仓储物流基础设施</t>
  </si>
  <si>
    <t>遂宁市安居经济开发区仓储物流中心（一期）建设项目</t>
  </si>
  <si>
    <t>遂宁市安居经开区食品工业园基础设施建设项目（一期）</t>
  </si>
  <si>
    <t>2021年四川省棚户区改造专项债券（八期）-2021年四川省政府专项债券（三十七期）</t>
  </si>
  <si>
    <t>208套安置房</t>
  </si>
  <si>
    <t>聚贤小镇棚户区改造安置点一期工程</t>
  </si>
  <si>
    <t>遂宁市安居区聚贤镇人民政府</t>
  </si>
  <si>
    <t>正在建设</t>
  </si>
  <si>
    <t>表3</t>
  </si>
  <si>
    <t>遂宁市安居区截至2022年末新增地方政府一般债券资金收支情况表</t>
  </si>
  <si>
    <t>序号</t>
  </si>
  <si>
    <t>截至2022年末新增一般债券资金收入</t>
  </si>
  <si>
    <t>截至2022年末新增一般债券资金安排的支出</t>
  </si>
  <si>
    <t>金额</t>
  </si>
  <si>
    <t>支出功能分类</t>
  </si>
  <si>
    <r>
      <rPr>
        <sz val="10"/>
        <rFont val="Arial"/>
        <charset val="0"/>
      </rPr>
      <t xml:space="preserve">212 </t>
    </r>
    <r>
      <rPr>
        <sz val="10"/>
        <rFont val="宋体"/>
        <charset val="0"/>
      </rPr>
      <t>城乡社区支出</t>
    </r>
  </si>
  <si>
    <t>201</t>
  </si>
  <si>
    <t>213 农林水支出</t>
  </si>
  <si>
    <t>204</t>
  </si>
  <si>
    <t>205教育支出</t>
  </si>
  <si>
    <t>205</t>
  </si>
  <si>
    <t>214 交通运输支出</t>
  </si>
  <si>
    <t>206</t>
  </si>
  <si>
    <t>224灾害防治及应急管理支出</t>
  </si>
  <si>
    <t>207</t>
  </si>
  <si>
    <t>208</t>
  </si>
  <si>
    <t>210</t>
  </si>
  <si>
    <t>表4</t>
  </si>
  <si>
    <t>遂宁市安居区截至2022年末新增地方政府专项债券资金收支情况表</t>
  </si>
  <si>
    <t>截至2022年末新增专项债券资金收入</t>
  </si>
  <si>
    <t>截至2022年末新增专项债券资金安排的支出</t>
  </si>
  <si>
    <t>21215-土地储备专项债券收入安排的支出</t>
  </si>
  <si>
    <t>21216-棚户区改造专项债券收入安排的支出</t>
  </si>
  <si>
    <t>22904-其他政府性基金及对应专项债务收入安排的支出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</si>
</sst>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0.00_ "/>
    <numFmt numFmtId="178" formatCode="0.0000_ "/>
    <numFmt numFmtId="179" formatCode="#,##0.00####"/>
    <numFmt numFmtId="180" formatCode="_ * #,##0.0000_ ;_ * \-#,##0.0000_ ;_ * &quot;-&quot;????_ ;_ @_ "/>
    <numFmt numFmtId="181" formatCode="#,##0.0000"/>
  </numFmts>
  <fonts count="61">
    <font>
      <sz val="11"/>
      <color indexed="8"/>
      <name val="宋体"/>
      <charset val="1"/>
      <scheme val="minor"/>
    </font>
    <font>
      <b/>
      <sz val="12"/>
      <name val="仿宋_GB2312"/>
      <charset val="134"/>
    </font>
    <font>
      <sz val="15"/>
      <name val="黑体"/>
      <charset val="134"/>
    </font>
    <font>
      <sz val="11"/>
      <name val="仿宋_GB2312"/>
      <charset val="134"/>
    </font>
    <font>
      <sz val="9"/>
      <name val="仿宋_GB2312"/>
      <charset val="134"/>
    </font>
    <font>
      <sz val="10"/>
      <name val="宋体"/>
      <charset val="134"/>
    </font>
    <font>
      <sz val="9"/>
      <name val="SimSun"/>
      <charset val="134"/>
    </font>
    <font>
      <sz val="10"/>
      <name val="Arial"/>
      <charset val="0"/>
    </font>
    <font>
      <sz val="11"/>
      <color indexed="8"/>
      <name val="仿宋_GB2312"/>
      <charset val="1"/>
    </font>
    <font>
      <sz val="11"/>
      <name val="SimSun"/>
      <charset val="134"/>
    </font>
    <font>
      <sz val="10"/>
      <color indexed="8"/>
      <name val="宋体"/>
      <charset val="1"/>
      <scheme val="minor"/>
    </font>
    <font>
      <b/>
      <sz val="11"/>
      <name val="宋体"/>
      <charset val="134"/>
      <scheme val="major"/>
    </font>
    <font>
      <b/>
      <sz val="11"/>
      <name val="仿宋_GB2312"/>
      <charset val="134"/>
    </font>
    <font>
      <sz val="11"/>
      <name val="Arial"/>
      <charset val="134"/>
    </font>
    <font>
      <sz val="11"/>
      <color indexed="8"/>
      <name val="Arial"/>
      <charset val="1"/>
    </font>
    <font>
      <sz val="11"/>
      <name val="黑体"/>
      <charset val="134"/>
    </font>
    <font>
      <sz val="10"/>
      <name val="黑体"/>
      <charset val="134"/>
    </font>
    <font>
      <sz val="10"/>
      <name val="仿宋_GB2312"/>
      <charset val="134"/>
    </font>
    <font>
      <b/>
      <sz val="10"/>
      <name val="宋体"/>
      <charset val="134"/>
      <scheme val="major"/>
    </font>
    <font>
      <b/>
      <sz val="10"/>
      <name val="宋体"/>
      <charset val="134"/>
    </font>
    <font>
      <sz val="11"/>
      <name val="宋体"/>
      <charset val="0"/>
    </font>
    <font>
      <sz val="10"/>
      <name val="宋体"/>
      <charset val="0"/>
    </font>
    <font>
      <sz val="11"/>
      <name val="Arial"/>
      <charset val="0"/>
    </font>
    <font>
      <sz val="11"/>
      <color rgb="FF000000"/>
      <name val="宋体"/>
      <charset val="1"/>
    </font>
    <font>
      <sz val="11"/>
      <color rgb="FF000000"/>
      <name val="宋体"/>
      <charset val="1"/>
      <scheme val="minor"/>
    </font>
    <font>
      <sz val="10"/>
      <name val="宋体"/>
      <charset val="0"/>
      <scheme val="minor"/>
    </font>
    <font>
      <sz val="10"/>
      <name val="宋体"/>
      <charset val="134"/>
      <scheme val="minor"/>
    </font>
    <font>
      <sz val="10"/>
      <color rgb="FF000000"/>
      <name val="宋体"/>
      <charset val="1"/>
      <scheme val="minor"/>
    </font>
    <font>
      <sz val="10"/>
      <color rgb="FF000000"/>
      <name val="宋体"/>
      <charset val="1"/>
    </font>
    <font>
      <sz val="10"/>
      <color rgb="FF000000"/>
      <name val="宋体"/>
      <charset val="0"/>
    </font>
    <font>
      <sz val="11"/>
      <color indexed="8"/>
      <name val="宋体"/>
      <charset val="1"/>
    </font>
    <font>
      <sz val="20"/>
      <color indexed="8"/>
      <name val="黑体"/>
      <charset val="1"/>
    </font>
    <font>
      <sz val="11"/>
      <color indexed="8"/>
      <name val="仿宋"/>
      <charset val="1"/>
    </font>
    <font>
      <sz val="11"/>
      <name val="宋体"/>
      <charset val="134"/>
    </font>
    <font>
      <sz val="10"/>
      <name val="仿宋"/>
      <charset val="134"/>
    </font>
    <font>
      <sz val="10"/>
      <name val="仿宋"/>
      <charset val="0"/>
    </font>
    <font>
      <sz val="10"/>
      <color indexed="8"/>
      <name val="仿宋"/>
      <charset val="1"/>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书宋_GBK"/>
      <charset val="0"/>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rgb="FF000000"/>
      </right>
      <top style="thin">
        <color auto="1"/>
      </top>
      <bottom style="medium">
        <color rgb="FF000000"/>
      </bottom>
      <diagonal/>
    </border>
    <border>
      <left/>
      <right/>
      <top style="thin">
        <color auto="1"/>
      </top>
      <bottom/>
      <diagonal/>
    </border>
    <border>
      <left style="thin">
        <color rgb="FF000000"/>
      </left>
      <right style="thin">
        <color rgb="FF000000"/>
      </right>
      <top style="thin">
        <color auto="1"/>
      </top>
      <bottom/>
      <diagonal/>
    </border>
    <border>
      <left style="thin">
        <color auto="1"/>
      </left>
      <right style="thin">
        <color rgb="FF000000"/>
      </right>
      <top style="medium">
        <color rgb="FF000000"/>
      </top>
      <bottom style="thin">
        <color auto="1"/>
      </bottom>
      <diagonal/>
    </border>
    <border>
      <left/>
      <right style="thin">
        <color rgb="FF000000"/>
      </right>
      <top/>
      <bottom style="thin">
        <color auto="1"/>
      </bottom>
      <diagonal/>
    </border>
    <border>
      <left/>
      <right style="thin">
        <color rgb="FF000000"/>
      </right>
      <top style="thin">
        <color rgb="FF000000"/>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8"/>
      </left>
      <right/>
      <top/>
      <bottom style="thin">
        <color indexed="8"/>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8"/>
      </left>
      <right/>
      <top/>
      <bottom/>
      <diagonal/>
    </border>
    <border>
      <left style="thin">
        <color auto="1"/>
      </left>
      <right style="thin">
        <color auto="1"/>
      </right>
      <top/>
      <bottom/>
      <diagonal/>
    </border>
    <border>
      <left style="thin">
        <color auto="1"/>
      </left>
      <right/>
      <top style="thin">
        <color indexed="8"/>
      </top>
      <bottom/>
      <diagonal/>
    </border>
    <border>
      <left style="thin">
        <color auto="1"/>
      </left>
      <right/>
      <top/>
      <bottom/>
      <diagonal/>
    </border>
    <border>
      <left style="thin">
        <color rgb="FF000000"/>
      </left>
      <right style="thin">
        <color auto="1"/>
      </right>
      <top style="thin">
        <color auto="1"/>
      </top>
      <bottom style="medium">
        <color rgb="FF000000"/>
      </bottom>
      <diagonal/>
    </border>
    <border>
      <left style="thin">
        <color rgb="FF000000"/>
      </left>
      <right style="thin">
        <color auto="1"/>
      </right>
      <top style="medium">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style="thin">
        <color auto="1"/>
      </bottom>
      <diagonal/>
    </border>
    <border>
      <left/>
      <right style="thin">
        <color auto="1"/>
      </right>
      <top style="thin">
        <color rgb="FF000000"/>
      </top>
      <bottom style="thin">
        <color auto="1"/>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2" borderId="39"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40" applyNumberFormat="0" applyFill="0" applyAlignment="0" applyProtection="0">
      <alignment vertical="center"/>
    </xf>
    <xf numFmtId="0" fontId="45" fillId="0" borderId="40" applyNumberFormat="0" applyFill="0" applyAlignment="0" applyProtection="0">
      <alignment vertical="center"/>
    </xf>
    <xf numFmtId="0" fontId="46" fillId="0" borderId="41" applyNumberFormat="0" applyFill="0" applyAlignment="0" applyProtection="0">
      <alignment vertical="center"/>
    </xf>
    <xf numFmtId="0" fontId="46" fillId="0" borderId="0" applyNumberFormat="0" applyFill="0" applyBorder="0" applyAlignment="0" applyProtection="0">
      <alignment vertical="center"/>
    </xf>
    <xf numFmtId="0" fontId="47" fillId="3" borderId="42" applyNumberFormat="0" applyAlignment="0" applyProtection="0">
      <alignment vertical="center"/>
    </xf>
    <xf numFmtId="0" fontId="48" fillId="4" borderId="43" applyNumberFormat="0" applyAlignment="0" applyProtection="0">
      <alignment vertical="center"/>
    </xf>
    <xf numFmtId="0" fontId="49" fillId="4" borderId="42" applyNumberFormat="0" applyAlignment="0" applyProtection="0">
      <alignment vertical="center"/>
    </xf>
    <xf numFmtId="0" fontId="50" fillId="5" borderId="44" applyNumberFormat="0" applyAlignment="0" applyProtection="0">
      <alignment vertical="center"/>
    </xf>
    <xf numFmtId="0" fontId="51" fillId="0" borderId="45" applyNumberFormat="0" applyFill="0" applyAlignment="0" applyProtection="0">
      <alignment vertical="center"/>
    </xf>
    <xf numFmtId="0" fontId="52" fillId="0" borderId="46"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cellStyleXfs>
  <cellXfs count="225">
    <xf numFmtId="0" fontId="0" fillId="0" borderId="0" xfId="0" applyFont="1">
      <alignment vertical="center"/>
    </xf>
    <xf numFmtId="0" fontId="1"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right" vertical="center"/>
    </xf>
    <xf numFmtId="0" fontId="2" fillId="0" borderId="0" xfId="0" applyFont="1" applyBorder="1" applyAlignment="1">
      <alignment horizontal="center" vertical="center" wrapText="1"/>
    </xf>
    <xf numFmtId="0" fontId="3" fillId="0" borderId="0" xfId="0" applyFont="1" applyBorder="1" applyAlignment="1">
      <alignment horizontal="righ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0" xfId="0" applyFont="1" applyBorder="1" applyAlignment="1">
      <alignment vertical="center" wrapText="1"/>
    </xf>
    <xf numFmtId="0" fontId="7" fillId="0" borderId="2"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right" vertical="center" wrapText="1"/>
    </xf>
    <xf numFmtId="176" fontId="5"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lignment vertical="center"/>
    </xf>
    <xf numFmtId="0" fontId="0" fillId="0" borderId="1" xfId="0" applyFont="1" applyBorder="1">
      <alignment vertical="center"/>
    </xf>
    <xf numFmtId="0" fontId="7" fillId="0" borderId="3" xfId="0" applyFont="1" applyFill="1" applyBorder="1" applyAlignment="1">
      <alignment horizontal="left" vertical="center" wrapText="1"/>
    </xf>
    <xf numFmtId="176" fontId="5" fillId="0" borderId="4" xfId="0" applyNumberFormat="1" applyFont="1" applyFill="1" applyBorder="1" applyAlignment="1">
      <alignment horizontal="center" vertical="center" wrapText="1"/>
    </xf>
    <xf numFmtId="0" fontId="0" fillId="0" borderId="4" xfId="0" applyFont="1" applyBorder="1">
      <alignment vertical="center"/>
    </xf>
    <xf numFmtId="0" fontId="7" fillId="0" borderId="1" xfId="0" applyFont="1" applyFill="1" applyBorder="1" applyAlignment="1">
      <alignment horizontal="left" vertical="center" wrapText="1"/>
    </xf>
    <xf numFmtId="178" fontId="0" fillId="0" borderId="0" xfId="0" applyNumberFormat="1" applyFont="1">
      <alignment vertical="center"/>
    </xf>
    <xf numFmtId="178" fontId="2" fillId="0" borderId="0" xfId="0" applyNumberFormat="1" applyFont="1" applyBorder="1" applyAlignment="1">
      <alignment horizontal="center" vertical="center" wrapText="1"/>
    </xf>
    <xf numFmtId="0" fontId="8" fillId="0" borderId="0" xfId="0" applyFont="1">
      <alignment vertical="center"/>
    </xf>
    <xf numFmtId="178" fontId="8" fillId="0" borderId="0" xfId="0" applyNumberFormat="1" applyFont="1">
      <alignment vertical="center"/>
    </xf>
    <xf numFmtId="178" fontId="3" fillId="0" borderId="1" xfId="0" applyNumberFormat="1" applyFont="1" applyBorder="1" applyAlignment="1">
      <alignment horizontal="center" vertical="center" wrapText="1"/>
    </xf>
    <xf numFmtId="0" fontId="4" fillId="0" borderId="1" xfId="0" applyFont="1" applyBorder="1" applyAlignment="1">
      <alignment vertical="center" wrapText="1"/>
    </xf>
    <xf numFmtId="178" fontId="7" fillId="0" borderId="2" xfId="0" applyNumberFormat="1" applyFont="1" applyFill="1" applyBorder="1" applyAlignment="1">
      <alignment horizontal="right" vertical="center"/>
    </xf>
    <xf numFmtId="178" fontId="7" fillId="0" borderId="1" xfId="0" applyNumberFormat="1" applyFont="1" applyFill="1" applyBorder="1" applyAlignment="1">
      <alignment horizontal="right" vertical="center"/>
    </xf>
    <xf numFmtId="0" fontId="7" fillId="0" borderId="2" xfId="0" applyFont="1" applyFill="1" applyBorder="1" applyAlignment="1">
      <alignment horizontal="left" vertical="center"/>
    </xf>
    <xf numFmtId="178" fontId="7" fillId="0" borderId="5" xfId="0" applyNumberFormat="1" applyFont="1" applyFill="1" applyBorder="1" applyAlignment="1">
      <alignment horizontal="right" vertical="center"/>
    </xf>
    <xf numFmtId="0" fontId="7" fillId="0" borderId="5" xfId="0" applyFont="1" applyFill="1" applyBorder="1" applyAlignment="1">
      <alignment horizontal="left" vertical="center"/>
    </xf>
    <xf numFmtId="0" fontId="9"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9" fontId="7" fillId="0" borderId="0" xfId="0" applyNumberFormat="1" applyFont="1" applyFill="1" applyBorder="1" applyAlignment="1">
      <alignment horizontal="right" vertical="center"/>
    </xf>
    <xf numFmtId="0" fontId="0" fillId="0" borderId="0" xfId="0" applyFont="1" applyFill="1">
      <alignment vertical="center"/>
    </xf>
    <xf numFmtId="0" fontId="0" fillId="0" borderId="0" xfId="0" applyFont="1" applyFill="1" applyAlignment="1">
      <alignment vertical="center" wrapText="1"/>
    </xf>
    <xf numFmtId="178"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78" fontId="10" fillId="0" borderId="0" xfId="0" applyNumberFormat="1" applyFont="1" applyFill="1" applyAlignment="1">
      <alignment horizontal="center" vertical="center"/>
    </xf>
    <xf numFmtId="178" fontId="10"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78" fontId="4"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2"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178" fontId="13" fillId="0" borderId="0" xfId="0" applyNumberFormat="1" applyFont="1" applyFill="1" applyAlignment="1">
      <alignment horizontal="center" vertical="center" wrapText="1"/>
    </xf>
    <xf numFmtId="0" fontId="7" fillId="0" borderId="9" xfId="0" applyFont="1" applyFill="1" applyBorder="1" applyAlignment="1">
      <alignment horizontal="left" vertical="center" wrapText="1"/>
    </xf>
    <xf numFmtId="0" fontId="7" fillId="0" borderId="5" xfId="0" applyFont="1" applyFill="1" applyBorder="1" applyAlignment="1">
      <alignment horizontal="left" vertical="center" wrapText="1"/>
    </xf>
    <xf numFmtId="178" fontId="14" fillId="0" borderId="1" xfId="0" applyNumberFormat="1" applyFont="1" applyFill="1" applyBorder="1" applyAlignment="1">
      <alignment horizontal="center" vertical="center"/>
    </xf>
    <xf numFmtId="14" fontId="7" fillId="0" borderId="9" xfId="0" applyNumberFormat="1" applyFont="1" applyFill="1" applyBorder="1" applyAlignment="1">
      <alignment horizontal="left" vertical="center" wrapText="1"/>
    </xf>
    <xf numFmtId="14" fontId="5" fillId="0" borderId="1" xfId="0" applyNumberFormat="1" applyFont="1" applyFill="1" applyBorder="1" applyAlignment="1"/>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 xfId="0" applyFont="1" applyFill="1" applyBorder="1" applyAlignment="1">
      <alignment horizontal="left" vertical="center"/>
    </xf>
    <xf numFmtId="0" fontId="0" fillId="0" borderId="1" xfId="0" applyFont="1" applyFill="1" applyBorder="1">
      <alignment vertical="center"/>
    </xf>
    <xf numFmtId="0" fontId="0" fillId="0" borderId="8" xfId="0" applyFont="1" applyFill="1" applyBorder="1" applyAlignment="1">
      <alignment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0" fillId="0" borderId="4" xfId="0" applyFont="1" applyFill="1" applyBorder="1">
      <alignment vertical="center"/>
    </xf>
    <xf numFmtId="0" fontId="0" fillId="0" borderId="6" xfId="0" applyFont="1" applyFill="1" applyBorder="1" applyAlignment="1">
      <alignment vertical="center" wrapText="1"/>
    </xf>
    <xf numFmtId="14" fontId="7" fillId="0" borderId="10"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xf>
    <xf numFmtId="0" fontId="0" fillId="0" borderId="4" xfId="0" applyFont="1" applyFill="1" applyBorder="1" applyAlignment="1">
      <alignment vertical="center" wrapText="1"/>
    </xf>
    <xf numFmtId="0" fontId="7" fillId="0" borderId="3" xfId="0" applyFont="1" applyFill="1" applyBorder="1" applyAlignment="1">
      <alignment horizontal="left" vertical="center"/>
    </xf>
    <xf numFmtId="178" fontId="14" fillId="0" borderId="4" xfId="0" applyNumberFormat="1" applyFont="1" applyFill="1" applyBorder="1" applyAlignment="1">
      <alignment horizontal="center" vertical="center"/>
    </xf>
    <xf numFmtId="14" fontId="5" fillId="0" borderId="4" xfId="0" applyNumberFormat="1" applyFont="1" applyFill="1" applyBorder="1" applyAlignment="1">
      <alignment horizontal="left" vertical="center"/>
    </xf>
    <xf numFmtId="178" fontId="0" fillId="0" borderId="1" xfId="0" applyNumberFormat="1" applyFont="1" applyFill="1" applyBorder="1" applyAlignment="1">
      <alignment horizontal="center" vertical="center"/>
    </xf>
    <xf numFmtId="0" fontId="12" fillId="0" borderId="0" xfId="0" applyFont="1" applyFill="1" applyAlignment="1">
      <alignment horizontal="center" vertical="center" wrapText="1"/>
    </xf>
    <xf numFmtId="0" fontId="1"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8" fontId="16" fillId="0" borderId="0" xfId="0" applyNumberFormat="1"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178" fontId="8" fillId="0" borderId="0" xfId="0" applyNumberFormat="1" applyFont="1" applyFill="1" applyAlignment="1">
      <alignment horizontal="center" vertical="center"/>
    </xf>
    <xf numFmtId="178" fontId="17" fillId="0" borderId="0" xfId="0" applyNumberFormat="1" applyFont="1" applyFill="1" applyBorder="1" applyAlignment="1">
      <alignment horizontal="center" vertical="center" wrapText="1"/>
    </xf>
    <xf numFmtId="0" fontId="11" fillId="0" borderId="12" xfId="0" applyFont="1" applyFill="1" applyBorder="1" applyAlignment="1">
      <alignment vertical="center" wrapText="1"/>
    </xf>
    <xf numFmtId="0" fontId="11" fillId="0" borderId="1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178" fontId="11" fillId="0" borderId="13" xfId="0" applyNumberFormat="1" applyFont="1" applyFill="1" applyBorder="1" applyAlignment="1">
      <alignment horizontal="center" vertical="center" wrapText="1"/>
    </xf>
    <xf numFmtId="178" fontId="18" fillId="0" borderId="13" xfId="0" applyNumberFormat="1" applyFont="1" applyFill="1" applyBorder="1" applyAlignment="1">
      <alignment horizontal="center" vertical="center" wrapText="1"/>
    </xf>
    <xf numFmtId="178" fontId="11" fillId="0" borderId="14" xfId="0" applyNumberFormat="1" applyFont="1" applyFill="1" applyBorder="1" applyAlignment="1">
      <alignment horizontal="center" vertical="center" wrapText="1"/>
    </xf>
    <xf numFmtId="178" fontId="18" fillId="0" borderId="14" xfId="0" applyNumberFormat="1" applyFont="1" applyFill="1" applyBorder="1" applyAlignment="1">
      <alignment horizontal="center" vertical="center" wrapText="1"/>
    </xf>
    <xf numFmtId="0" fontId="11" fillId="0" borderId="15" xfId="0" applyFont="1" applyFill="1" applyBorder="1" applyAlignment="1">
      <alignment vertical="center" wrapText="1"/>
    </xf>
    <xf numFmtId="0" fontId="11" fillId="0" borderId="15" xfId="0" applyFont="1" applyFill="1" applyBorder="1" applyAlignment="1">
      <alignment horizontal="center" vertical="center" wrapText="1"/>
    </xf>
    <xf numFmtId="178" fontId="11" fillId="0" borderId="16" xfId="0" applyNumberFormat="1" applyFont="1" applyFill="1" applyBorder="1" applyAlignment="1">
      <alignment horizontal="center" vertical="center" wrapText="1"/>
    </xf>
    <xf numFmtId="178" fontId="18" fillId="0" borderId="17" xfId="0" applyNumberFormat="1" applyFont="1" applyFill="1" applyBorder="1" applyAlignment="1">
      <alignment horizontal="center" vertical="center" wrapText="1"/>
    </xf>
    <xf numFmtId="0" fontId="3" fillId="0" borderId="18" xfId="0" applyFont="1" applyFill="1" applyBorder="1" applyAlignment="1">
      <alignment vertical="center" wrapText="1"/>
    </xf>
    <xf numFmtId="0" fontId="3" fillId="0" borderId="19" xfId="0" applyFont="1" applyFill="1" applyBorder="1" applyAlignment="1">
      <alignment horizontal="center" vertical="center" wrapText="1"/>
    </xf>
    <xf numFmtId="0" fontId="19" fillId="0" borderId="20" xfId="0" applyFont="1" applyFill="1" applyBorder="1" applyAlignment="1">
      <alignment horizontal="left" vertical="center" wrapText="1"/>
    </xf>
    <xf numFmtId="0" fontId="19"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20" fillId="0" borderId="11" xfId="0" applyFont="1" applyFill="1" applyBorder="1" applyAlignment="1">
      <alignment horizontal="center" vertical="center" wrapText="1"/>
    </xf>
    <xf numFmtId="0" fontId="21" fillId="0" borderId="11" xfId="0" applyFont="1" applyFill="1" applyBorder="1" applyAlignment="1">
      <alignment horizontal="left" vertical="center" wrapText="1"/>
    </xf>
    <xf numFmtId="0" fontId="7" fillId="0" borderId="11" xfId="0" applyFont="1" applyFill="1" applyBorder="1" applyAlignment="1">
      <alignment horizontal="center" vertical="center" wrapText="1"/>
    </xf>
    <xf numFmtId="178" fontId="5" fillId="0" borderId="4"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0" fontId="21" fillId="0" borderId="21" xfId="0" applyFont="1" applyFill="1" applyBorder="1" applyAlignment="1">
      <alignment horizontal="left" vertical="center" wrapText="1"/>
    </xf>
    <xf numFmtId="0" fontId="7" fillId="0" borderId="21" xfId="0" applyFont="1" applyFill="1" applyBorder="1" applyAlignment="1">
      <alignment horizontal="center" vertical="center" wrapText="1"/>
    </xf>
    <xf numFmtId="178" fontId="5" fillId="0" borderId="18" xfId="0" applyNumberFormat="1" applyFont="1" applyFill="1" applyBorder="1" applyAlignment="1">
      <alignment horizontal="center" vertical="center"/>
    </xf>
    <xf numFmtId="0" fontId="20"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7" fillId="0" borderId="24" xfId="0" applyFont="1" applyFill="1" applyBorder="1" applyAlignment="1">
      <alignment horizontal="left" vertical="center" wrapText="1"/>
    </xf>
    <xf numFmtId="0" fontId="7" fillId="0" borderId="24" xfId="0" applyFont="1" applyFill="1" applyBorder="1" applyAlignment="1">
      <alignment horizontal="center" vertical="center" wrapText="1"/>
    </xf>
    <xf numFmtId="178" fontId="5" fillId="0" borderId="25" xfId="0" applyNumberFormat="1" applyFont="1" applyFill="1" applyBorder="1" applyAlignment="1">
      <alignment horizontal="center" vertical="center"/>
    </xf>
    <xf numFmtId="0" fontId="7" fillId="0" borderId="21" xfId="0" applyFont="1" applyFill="1" applyBorder="1" applyAlignment="1">
      <alignment horizontal="left" vertical="center" wrapText="1"/>
    </xf>
    <xf numFmtId="0" fontId="22" fillId="0" borderId="24" xfId="0"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5" fillId="0" borderId="25" xfId="0" applyNumberFormat="1" applyFont="1" applyFill="1" applyBorder="1" applyAlignment="1">
      <alignment horizontal="center" vertical="center" wrapText="1"/>
    </xf>
    <xf numFmtId="177" fontId="5" fillId="0" borderId="18"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178" fontId="10" fillId="0" borderId="4"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21"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8" fontId="10" fillId="0" borderId="25"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0" fontId="0" fillId="0" borderId="18" xfId="0" applyFont="1" applyFill="1" applyBorder="1" applyAlignment="1">
      <alignment horizontal="center" vertical="center"/>
    </xf>
    <xf numFmtId="178" fontId="10" fillId="0" borderId="18"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178" fontId="0" fillId="0" borderId="4" xfId="0" applyNumberFormat="1" applyFont="1" applyFill="1" applyBorder="1" applyAlignment="1">
      <alignment horizontal="center" vertical="center"/>
    </xf>
    <xf numFmtId="178" fontId="0" fillId="0" borderId="18" xfId="0" applyNumberFormat="1" applyFont="1" applyFill="1" applyBorder="1" applyAlignment="1">
      <alignment horizontal="center" vertical="center"/>
    </xf>
    <xf numFmtId="0" fontId="0" fillId="0" borderId="1" xfId="0" applyFont="1" applyFill="1" applyBorder="1" applyAlignment="1">
      <alignment horizontal="left" vertical="center"/>
    </xf>
    <xf numFmtId="0" fontId="20" fillId="0" borderId="4"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left" vertical="center"/>
    </xf>
    <xf numFmtId="0" fontId="0" fillId="0" borderId="4" xfId="0" applyFont="1" applyFill="1" applyBorder="1" applyAlignment="1">
      <alignment horizontal="center" vertical="center" wrapText="1"/>
    </xf>
    <xf numFmtId="0" fontId="0" fillId="0" borderId="0" xfId="0" applyFont="1" applyFill="1" applyAlignment="1">
      <alignment horizontal="right" vertical="center" wrapText="1"/>
    </xf>
    <xf numFmtId="178" fontId="17" fillId="0" borderId="0" xfId="0" applyNumberFormat="1" applyFont="1" applyFill="1" applyAlignment="1">
      <alignment horizontal="center" vertical="center" wrapText="1"/>
    </xf>
    <xf numFmtId="0" fontId="3" fillId="0" borderId="0" xfId="0" applyFont="1" applyFill="1" applyBorder="1" applyAlignment="1">
      <alignment vertical="center" wrapText="1"/>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27" fillId="0" borderId="30" xfId="0" applyNumberFormat="1" applyFont="1" applyFill="1" applyBorder="1" applyAlignment="1">
      <alignment horizontal="center" vertical="center" wrapText="1"/>
    </xf>
    <xf numFmtId="178" fontId="27" fillId="0" borderId="31" xfId="0" applyNumberFormat="1" applyFont="1" applyFill="1" applyBorder="1" applyAlignment="1">
      <alignment horizontal="center" vertical="center" wrapText="1"/>
    </xf>
    <xf numFmtId="178" fontId="28" fillId="0" borderId="31" xfId="0" applyNumberFormat="1" applyFont="1" applyFill="1" applyBorder="1" applyAlignment="1">
      <alignment horizontal="center" vertical="center" wrapText="1"/>
    </xf>
    <xf numFmtId="178" fontId="27" fillId="0" borderId="22" xfId="0" applyNumberFormat="1" applyFont="1" applyFill="1" applyBorder="1" applyAlignment="1">
      <alignment horizontal="center" vertical="center" wrapText="1"/>
    </xf>
    <xf numFmtId="178" fontId="27" fillId="0" borderId="1" xfId="0" applyNumberFormat="1" applyFont="1" applyFill="1" applyBorder="1" applyAlignment="1">
      <alignment horizontal="center" vertical="center" wrapText="1"/>
    </xf>
    <xf numFmtId="0" fontId="29" fillId="0" borderId="5"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8" fontId="10" fillId="0" borderId="4" xfId="0" applyNumberFormat="1" applyFont="1" applyFill="1" applyBorder="1" applyAlignment="1">
      <alignment horizontal="center" vertical="center" wrapText="1"/>
    </xf>
    <xf numFmtId="178" fontId="10" fillId="0" borderId="25" xfId="0" applyNumberFormat="1" applyFont="1" applyFill="1" applyBorder="1" applyAlignment="1">
      <alignment horizontal="center" vertical="center" wrapText="1"/>
    </xf>
    <xf numFmtId="178" fontId="10" fillId="0" borderId="18" xfId="0" applyNumberFormat="1" applyFont="1" applyFill="1" applyBorder="1" applyAlignment="1">
      <alignment horizontal="center" vertical="center" wrapText="1"/>
    </xf>
    <xf numFmtId="178" fontId="0" fillId="0" borderId="0" xfId="0" applyNumberFormat="1" applyFont="1" applyFill="1">
      <alignment vertical="center"/>
    </xf>
    <xf numFmtId="0" fontId="30" fillId="0" borderId="0" xfId="0" applyFont="1" applyFill="1" applyAlignment="1">
      <alignment vertical="center" wrapText="1"/>
    </xf>
    <xf numFmtId="0" fontId="31" fillId="0" borderId="0" xfId="0" applyFont="1" applyFill="1" applyAlignment="1">
      <alignment horizontal="left" vertical="center"/>
    </xf>
    <xf numFmtId="0" fontId="31" fillId="0" borderId="0" xfId="0" applyFont="1" applyFill="1" applyAlignment="1">
      <alignment horizontal="center" vertical="center"/>
    </xf>
    <xf numFmtId="180" fontId="32" fillId="0" borderId="1" xfId="0" applyNumberFormat="1" applyFont="1" applyFill="1" applyBorder="1" applyAlignment="1">
      <alignment horizontal="center" vertical="center"/>
    </xf>
    <xf numFmtId="0" fontId="3" fillId="0" borderId="8" xfId="0" applyFont="1" applyFill="1" applyBorder="1" applyAlignment="1">
      <alignment horizontal="center" vertical="center" wrapText="1"/>
    </xf>
    <xf numFmtId="14" fontId="7" fillId="0" borderId="9" xfId="0" applyNumberFormat="1" applyFont="1" applyFill="1" applyBorder="1" applyAlignment="1">
      <alignment horizontal="left" vertical="center"/>
    </xf>
    <xf numFmtId="178" fontId="1" fillId="0" borderId="0" xfId="0" applyNumberFormat="1" applyFont="1" applyFill="1" applyAlignment="1">
      <alignment horizontal="center" vertical="center" wrapText="1"/>
    </xf>
    <xf numFmtId="178" fontId="31" fillId="0" borderId="0" xfId="0" applyNumberFormat="1" applyFont="1" applyFill="1" applyAlignment="1">
      <alignment horizontal="center" vertical="center"/>
    </xf>
    <xf numFmtId="0" fontId="30" fillId="0" borderId="0" xfId="0" applyFont="1" applyFill="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Fill="1" applyAlignment="1">
      <alignment vertical="center" wrapText="1"/>
    </xf>
    <xf numFmtId="178" fontId="4" fillId="0" borderId="0" xfId="0" applyNumberFormat="1" applyFont="1" applyFill="1" applyBorder="1" applyAlignment="1">
      <alignment vertical="center" wrapText="1"/>
    </xf>
    <xf numFmtId="0" fontId="33" fillId="0" borderId="0" xfId="0" applyFont="1" applyFill="1" applyBorder="1" applyAlignment="1">
      <alignment vertical="center" wrapText="1"/>
    </xf>
    <xf numFmtId="178" fontId="3" fillId="0" borderId="32" xfId="0" applyNumberFormat="1" applyFont="1" applyFill="1" applyBorder="1" applyAlignment="1">
      <alignment horizontal="center" vertical="center" wrapText="1"/>
    </xf>
    <xf numFmtId="178" fontId="3" fillId="0" borderId="13" xfId="0" applyNumberFormat="1" applyFont="1" applyFill="1" applyBorder="1" applyAlignment="1">
      <alignment horizontal="center" vertical="center" wrapText="1"/>
    </xf>
    <xf numFmtId="178" fontId="3" fillId="0" borderId="14" xfId="0" applyNumberFormat="1" applyFont="1" applyFill="1" applyBorder="1" applyAlignment="1">
      <alignment horizontal="center" vertical="center" wrapText="1"/>
    </xf>
    <xf numFmtId="178" fontId="3" fillId="0" borderId="33"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178" fontId="3" fillId="0" borderId="34" xfId="0" applyNumberFormat="1" applyFont="1" applyFill="1" applyBorder="1" applyAlignment="1">
      <alignment horizontal="center" vertical="center" wrapText="1"/>
    </xf>
    <xf numFmtId="178" fontId="3" fillId="0" borderId="17" xfId="0" applyNumberFormat="1" applyFont="1" applyFill="1" applyBorder="1" applyAlignment="1">
      <alignment horizontal="center" vertical="center" wrapText="1"/>
    </xf>
    <xf numFmtId="178" fontId="3" fillId="0" borderId="16" xfId="0" applyNumberFormat="1" applyFont="1" applyFill="1" applyBorder="1" applyAlignment="1">
      <alignment horizontal="center" vertical="center" wrapText="1"/>
    </xf>
    <xf numFmtId="178" fontId="3" fillId="0" borderId="35" xfId="0" applyNumberFormat="1" applyFont="1" applyFill="1" applyBorder="1" applyAlignment="1">
      <alignment horizontal="center" vertical="center" wrapText="1"/>
    </xf>
    <xf numFmtId="178" fontId="34" fillId="0" borderId="1" xfId="0" applyNumberFormat="1" applyFont="1" applyFill="1" applyBorder="1" applyAlignment="1">
      <alignment horizontal="center" vertical="center" wrapText="1"/>
    </xf>
    <xf numFmtId="181" fontId="34" fillId="0" borderId="1"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6" fillId="0" borderId="0" xfId="0" applyFont="1" applyFill="1" applyBorder="1" applyAlignment="1">
      <alignment vertical="center" wrapText="1"/>
    </xf>
    <xf numFmtId="178" fontId="35" fillId="0" borderId="1" xfId="0" applyNumberFormat="1" applyFont="1" applyFill="1" applyBorder="1" applyAlignment="1">
      <alignment horizontal="center" vertical="center" wrapText="1"/>
    </xf>
    <xf numFmtId="178" fontId="34" fillId="0" borderId="4"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178" fontId="34" fillId="0" borderId="25" xfId="0" applyNumberFormat="1" applyFont="1" applyFill="1" applyBorder="1" applyAlignment="1">
      <alignment horizontal="center" vertical="center" wrapText="1"/>
    </xf>
    <xf numFmtId="0" fontId="20" fillId="0" borderId="36" xfId="0" applyFont="1" applyFill="1" applyBorder="1" applyAlignment="1">
      <alignment horizontal="center" vertical="center" wrapText="1"/>
    </xf>
    <xf numFmtId="178" fontId="34" fillId="0" borderId="18" xfId="0" applyNumberFormat="1" applyFont="1" applyFill="1" applyBorder="1" applyAlignment="1">
      <alignment horizontal="center" vertical="center" wrapText="1"/>
    </xf>
    <xf numFmtId="0" fontId="20" fillId="0" borderId="37" xfId="0" applyFont="1" applyFill="1" applyBorder="1" applyAlignment="1">
      <alignment horizontal="center" vertical="center" wrapText="1"/>
    </xf>
    <xf numFmtId="0" fontId="30" fillId="0" borderId="1" xfId="0" applyFont="1" applyFill="1" applyBorder="1" applyAlignment="1">
      <alignment horizontal="center" vertical="center" wrapText="1"/>
    </xf>
    <xf numFmtId="178" fontId="36" fillId="0" borderId="1" xfId="0" applyNumberFormat="1" applyFont="1" applyFill="1" applyBorder="1" applyAlignment="1">
      <alignment horizontal="center" vertical="center"/>
    </xf>
    <xf numFmtId="0" fontId="37" fillId="0" borderId="1" xfId="0" applyFont="1" applyFill="1" applyBorder="1" applyAlignment="1">
      <alignment horizontal="center" vertical="center" wrapText="1"/>
    </xf>
    <xf numFmtId="0" fontId="30" fillId="0" borderId="1" xfId="0" applyFont="1" applyFill="1" applyBorder="1" applyAlignment="1">
      <alignment vertical="center" wrapText="1"/>
    </xf>
    <xf numFmtId="178" fontId="36" fillId="0" borderId="4" xfId="0" applyNumberFormat="1" applyFont="1" applyFill="1" applyBorder="1" applyAlignment="1">
      <alignment horizontal="center" vertical="center"/>
    </xf>
    <xf numFmtId="0" fontId="30" fillId="0" borderId="4" xfId="0" applyFont="1" applyFill="1" applyBorder="1" applyAlignment="1">
      <alignment horizontal="center" vertical="center" wrapText="1"/>
    </xf>
    <xf numFmtId="178" fontId="36" fillId="0" borderId="18" xfId="0" applyNumberFormat="1" applyFont="1" applyFill="1" applyBorder="1" applyAlignment="1">
      <alignment horizontal="center" vertical="center"/>
    </xf>
    <xf numFmtId="0" fontId="30" fillId="0" borderId="18" xfId="0" applyFont="1" applyFill="1" applyBorder="1" applyAlignment="1">
      <alignment horizontal="center" vertical="center" wrapText="1"/>
    </xf>
    <xf numFmtId="180" fontId="32" fillId="0" borderId="4" xfId="0" applyNumberFormat="1" applyFont="1" applyFill="1" applyBorder="1" applyAlignment="1">
      <alignment horizontal="center" vertical="center"/>
    </xf>
    <xf numFmtId="14" fontId="7" fillId="0" borderId="10" xfId="0" applyNumberFormat="1" applyFont="1" applyFill="1" applyBorder="1" applyAlignment="1">
      <alignment horizontal="left" vertical="center"/>
    </xf>
    <xf numFmtId="0" fontId="7" fillId="0" borderId="11" xfId="0" applyFont="1" applyFill="1" applyBorder="1" applyAlignment="1">
      <alignment horizontal="left" vertical="center"/>
    </xf>
    <xf numFmtId="14" fontId="7" fillId="0" borderId="38" xfId="0" applyNumberFormat="1" applyFont="1" applyFill="1" applyBorder="1" applyAlignment="1">
      <alignment horizontal="left" vertical="center"/>
    </xf>
    <xf numFmtId="0" fontId="7" fillId="0" borderId="20" xfId="0" applyFont="1" applyFill="1" applyBorder="1" applyAlignment="1">
      <alignment horizontal="left" vertical="center"/>
    </xf>
    <xf numFmtId="178" fontId="36" fillId="0" borderId="25" xfId="0" applyNumberFormat="1" applyFont="1" applyFill="1" applyBorder="1" applyAlignment="1">
      <alignment horizontal="center" vertical="center"/>
    </xf>
    <xf numFmtId="0" fontId="30" fillId="0" borderId="2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7"/>
  <sheetViews>
    <sheetView zoomScale="81" zoomScaleNormal="81" topLeftCell="A70" workbookViewId="0">
      <selection activeCell="M32" sqref="M32"/>
    </sheetView>
  </sheetViews>
  <sheetFormatPr defaultColWidth="10" defaultRowHeight="13.5"/>
  <cols>
    <col min="1" max="1" width="8.48333333333333" style="37" customWidth="1"/>
    <col min="2" max="2" width="31.625" style="36" customWidth="1"/>
    <col min="3" max="3" width="8.75" style="36" customWidth="1"/>
    <col min="4" max="4" width="12.875" style="36" customWidth="1"/>
    <col min="5" max="5" width="8.75" style="36" customWidth="1"/>
    <col min="6" max="6" width="13.625" style="36" customWidth="1"/>
    <col min="7" max="8" width="8.75" style="36" customWidth="1"/>
    <col min="9" max="9" width="33.375" style="36" customWidth="1"/>
    <col min="10" max="10" width="22.75" style="36" customWidth="1"/>
    <col min="11" max="12" width="19" style="38" customWidth="1"/>
    <col min="13" max="13" width="18.5" style="38" customWidth="1"/>
    <col min="14" max="14" width="18.5" style="176" customWidth="1"/>
    <col min="15" max="15" width="11.5" style="177" customWidth="1"/>
    <col min="16" max="16" width="9" style="36" customWidth="1"/>
    <col min="17" max="17" width="9.76666666666667" style="36" customWidth="1"/>
    <col min="18" max="16384" width="10" style="36"/>
  </cols>
  <sheetData>
    <row r="1" ht="28" customHeight="1" spans="2:14">
      <c r="B1" s="43" t="s">
        <v>0</v>
      </c>
      <c r="C1" s="43"/>
      <c r="D1" s="43"/>
      <c r="E1" s="43"/>
      <c r="F1" s="43"/>
      <c r="G1" s="43"/>
      <c r="H1" s="43"/>
      <c r="I1" s="43"/>
      <c r="J1" s="43"/>
      <c r="K1" s="183"/>
      <c r="L1" s="183"/>
      <c r="M1" s="183"/>
      <c r="N1" s="43"/>
    </row>
    <row r="2" ht="28" customHeight="1" spans="2:15">
      <c r="B2" s="178" t="s">
        <v>1</v>
      </c>
      <c r="C2" s="178"/>
      <c r="D2" s="179"/>
      <c r="E2" s="179"/>
      <c r="F2" s="179"/>
      <c r="G2" s="179"/>
      <c r="H2" s="179"/>
      <c r="I2" s="179"/>
      <c r="J2" s="179"/>
      <c r="K2" s="184"/>
      <c r="L2" s="184"/>
      <c r="M2" s="184"/>
      <c r="N2" s="179"/>
      <c r="O2" s="185"/>
    </row>
    <row r="3" ht="43" customHeight="1" spans="2:15">
      <c r="B3" s="44" t="s">
        <v>2</v>
      </c>
      <c r="C3" s="44"/>
      <c r="D3" s="44"/>
      <c r="E3" s="44"/>
      <c r="F3" s="44"/>
      <c r="G3" s="44"/>
      <c r="H3" s="44"/>
      <c r="I3" s="44"/>
      <c r="J3" s="44"/>
      <c r="K3" s="45"/>
      <c r="L3" s="45"/>
      <c r="M3" s="45"/>
      <c r="N3" s="45"/>
      <c r="O3" s="186"/>
    </row>
    <row r="4" ht="33" customHeight="1" spans="2:15">
      <c r="B4" s="46"/>
      <c r="C4" s="46"/>
      <c r="D4" s="46"/>
      <c r="E4" s="46"/>
      <c r="F4" s="46"/>
      <c r="G4" s="46"/>
      <c r="H4" s="46"/>
      <c r="I4" s="187"/>
      <c r="J4" s="187"/>
      <c r="K4" s="89"/>
      <c r="L4" s="47"/>
      <c r="M4" s="47"/>
      <c r="N4" s="188"/>
      <c r="O4" s="189" t="s">
        <v>3</v>
      </c>
    </row>
    <row r="5" ht="33" customHeight="1" spans="1:15">
      <c r="A5" s="157" t="s">
        <v>4</v>
      </c>
      <c r="B5" s="56" t="s">
        <v>5</v>
      </c>
      <c r="C5" s="56" t="s">
        <v>6</v>
      </c>
      <c r="D5" s="56"/>
      <c r="E5" s="56"/>
      <c r="F5" s="56"/>
      <c r="G5" s="56"/>
      <c r="H5" s="56"/>
      <c r="I5" s="106" t="s">
        <v>7</v>
      </c>
      <c r="J5" s="106" t="s">
        <v>8</v>
      </c>
      <c r="K5" s="190" t="s">
        <v>9</v>
      </c>
      <c r="L5" s="191"/>
      <c r="M5" s="192" t="s">
        <v>10</v>
      </c>
      <c r="N5" s="193"/>
      <c r="O5" s="194" t="s">
        <v>11</v>
      </c>
    </row>
    <row r="6" ht="33" customHeight="1" spans="1:15">
      <c r="A6" s="157"/>
      <c r="B6" s="56"/>
      <c r="C6" s="56" t="s">
        <v>12</v>
      </c>
      <c r="D6" s="56" t="s">
        <v>13</v>
      </c>
      <c r="E6" s="56" t="s">
        <v>14</v>
      </c>
      <c r="F6" s="56" t="s">
        <v>15</v>
      </c>
      <c r="G6" s="56" t="s">
        <v>16</v>
      </c>
      <c r="H6" s="56" t="s">
        <v>17</v>
      </c>
      <c r="I6" s="106"/>
      <c r="J6" s="106"/>
      <c r="K6" s="195"/>
      <c r="L6" s="196" t="s">
        <v>18</v>
      </c>
      <c r="M6" s="197"/>
      <c r="N6" s="198" t="s">
        <v>18</v>
      </c>
      <c r="O6" s="194"/>
    </row>
    <row r="7" ht="33" customHeight="1" spans="1:15">
      <c r="A7" s="54"/>
      <c r="B7" s="56" t="s">
        <v>19</v>
      </c>
      <c r="C7" s="56"/>
      <c r="D7" s="56"/>
      <c r="E7" s="180">
        <f>SUM(E8:E86)</f>
        <v>7.7682</v>
      </c>
      <c r="F7" s="181"/>
      <c r="G7" s="56"/>
      <c r="H7" s="56"/>
      <c r="I7" s="106"/>
      <c r="J7" s="106"/>
      <c r="K7" s="199">
        <f>SUM(K8:K86)</f>
        <v>107.7459</v>
      </c>
      <c r="L7" s="199">
        <f>SUM(L8:L86)</f>
        <v>7.7682</v>
      </c>
      <c r="M7" s="199">
        <f>SUM(M8:M86)</f>
        <v>84.5207</v>
      </c>
      <c r="N7" s="200">
        <f>SUM(N8:N86)</f>
        <v>7.4119</v>
      </c>
      <c r="O7" s="194"/>
    </row>
    <row r="8" ht="36" customHeight="1" spans="1:16">
      <c r="A8" s="54" t="s">
        <v>20</v>
      </c>
      <c r="B8" s="66" t="s">
        <v>21</v>
      </c>
      <c r="C8" s="66" t="s">
        <v>22</v>
      </c>
      <c r="D8" s="66" t="s">
        <v>23</v>
      </c>
      <c r="E8" s="180">
        <v>0.055</v>
      </c>
      <c r="F8" s="182">
        <v>43619</v>
      </c>
      <c r="G8" s="30" t="s">
        <v>24</v>
      </c>
      <c r="H8" s="30" t="s">
        <v>25</v>
      </c>
      <c r="I8" s="10" t="s">
        <v>26</v>
      </c>
      <c r="J8" s="10" t="s">
        <v>27</v>
      </c>
      <c r="K8" s="199">
        <v>0.2</v>
      </c>
      <c r="L8" s="199">
        <f>E8</f>
        <v>0.055</v>
      </c>
      <c r="M8" s="199">
        <v>0.2</v>
      </c>
      <c r="N8" s="199">
        <f>L8</f>
        <v>0.055</v>
      </c>
      <c r="O8" s="201" t="s">
        <v>28</v>
      </c>
      <c r="P8" s="202"/>
    </row>
    <row r="9" ht="36" customHeight="1" spans="1:16">
      <c r="A9" s="54" t="s">
        <v>20</v>
      </c>
      <c r="B9" s="66" t="s">
        <v>21</v>
      </c>
      <c r="C9" s="66" t="s">
        <v>22</v>
      </c>
      <c r="D9" s="66" t="s">
        <v>23</v>
      </c>
      <c r="E9" s="180">
        <v>0.1225</v>
      </c>
      <c r="F9" s="182">
        <v>43619</v>
      </c>
      <c r="G9" s="30" t="s">
        <v>24</v>
      </c>
      <c r="H9" s="30" t="s">
        <v>25</v>
      </c>
      <c r="I9" s="10" t="s">
        <v>29</v>
      </c>
      <c r="J9" s="10" t="s">
        <v>27</v>
      </c>
      <c r="K9" s="203">
        <v>0.24</v>
      </c>
      <c r="L9" s="199">
        <f>E9</f>
        <v>0.1225</v>
      </c>
      <c r="M9" s="203">
        <v>0.2</v>
      </c>
      <c r="N9" s="199">
        <f>L9</f>
        <v>0.1225</v>
      </c>
      <c r="O9" s="201" t="s">
        <v>28</v>
      </c>
      <c r="P9" s="202"/>
    </row>
    <row r="10" ht="36" customHeight="1" spans="1:16">
      <c r="A10" s="54" t="s">
        <v>20</v>
      </c>
      <c r="B10" s="66" t="s">
        <v>21</v>
      </c>
      <c r="C10" s="66" t="s">
        <v>22</v>
      </c>
      <c r="D10" s="66" t="s">
        <v>23</v>
      </c>
      <c r="E10" s="180">
        <v>0.0695</v>
      </c>
      <c r="F10" s="182">
        <v>43619</v>
      </c>
      <c r="G10" s="30" t="s">
        <v>24</v>
      </c>
      <c r="H10" s="30" t="s">
        <v>25</v>
      </c>
      <c r="I10" s="10" t="s">
        <v>30</v>
      </c>
      <c r="J10" s="10" t="s">
        <v>27</v>
      </c>
      <c r="K10" s="203">
        <v>0.18</v>
      </c>
      <c r="L10" s="199">
        <f>E10</f>
        <v>0.0695</v>
      </c>
      <c r="M10" s="203">
        <v>0.1</v>
      </c>
      <c r="N10" s="199">
        <f>L10</f>
        <v>0.0695</v>
      </c>
      <c r="O10" s="201" t="s">
        <v>28</v>
      </c>
      <c r="P10" s="202"/>
    </row>
    <row r="11" ht="36" customHeight="1" spans="1:16">
      <c r="A11" s="54" t="s">
        <v>20</v>
      </c>
      <c r="B11" s="66" t="s">
        <v>21</v>
      </c>
      <c r="C11" s="66" t="s">
        <v>22</v>
      </c>
      <c r="D11" s="66" t="s">
        <v>23</v>
      </c>
      <c r="E11" s="180">
        <v>0.0525</v>
      </c>
      <c r="F11" s="182">
        <v>43619</v>
      </c>
      <c r="G11" s="30" t="s">
        <v>24</v>
      </c>
      <c r="H11" s="30" t="s">
        <v>25</v>
      </c>
      <c r="I11" s="10" t="s">
        <v>29</v>
      </c>
      <c r="J11" s="10" t="s">
        <v>27</v>
      </c>
      <c r="K11" s="203">
        <v>0.24</v>
      </c>
      <c r="L11" s="199">
        <f>E11</f>
        <v>0.0525</v>
      </c>
      <c r="M11" s="203">
        <v>0.2</v>
      </c>
      <c r="N11" s="199">
        <f>L11</f>
        <v>0.0525</v>
      </c>
      <c r="O11" s="201" t="s">
        <v>28</v>
      </c>
      <c r="P11" s="202"/>
    </row>
    <row r="12" ht="36" customHeight="1" spans="1:15">
      <c r="A12" s="54" t="s">
        <v>20</v>
      </c>
      <c r="B12" s="66" t="s">
        <v>31</v>
      </c>
      <c r="C12" s="66" t="s">
        <v>32</v>
      </c>
      <c r="D12" s="66" t="s">
        <v>23</v>
      </c>
      <c r="E12" s="180">
        <v>0.944063</v>
      </c>
      <c r="F12" s="182">
        <v>43307</v>
      </c>
      <c r="G12" s="30" t="s">
        <v>33</v>
      </c>
      <c r="H12" s="30" t="s">
        <v>34</v>
      </c>
      <c r="I12" s="10" t="s">
        <v>35</v>
      </c>
      <c r="J12" s="59" t="s">
        <v>36</v>
      </c>
      <c r="K12" s="199">
        <v>4.2698</v>
      </c>
      <c r="L12" s="199">
        <f>E12+E13+E14+E15+E16+E17</f>
        <v>2.2098</v>
      </c>
      <c r="M12" s="199">
        <v>3.2761</v>
      </c>
      <c r="N12" s="204">
        <v>2.2098</v>
      </c>
      <c r="O12" s="205" t="s">
        <v>28</v>
      </c>
    </row>
    <row r="13" ht="36" customHeight="1" spans="1:15">
      <c r="A13" s="54" t="s">
        <v>20</v>
      </c>
      <c r="B13" s="66" t="s">
        <v>31</v>
      </c>
      <c r="C13" s="66" t="s">
        <v>32</v>
      </c>
      <c r="D13" s="66" t="s">
        <v>23</v>
      </c>
      <c r="E13" s="180">
        <v>0.9098</v>
      </c>
      <c r="F13" s="182">
        <v>43307</v>
      </c>
      <c r="G13" s="30" t="s">
        <v>33</v>
      </c>
      <c r="H13" s="30" t="s">
        <v>34</v>
      </c>
      <c r="I13" s="10" t="s">
        <v>35</v>
      </c>
      <c r="J13" s="59" t="s">
        <v>36</v>
      </c>
      <c r="K13" s="199"/>
      <c r="L13" s="199"/>
      <c r="M13" s="199"/>
      <c r="N13" s="206"/>
      <c r="O13" s="207"/>
    </row>
    <row r="14" ht="36" customHeight="1" spans="1:15">
      <c r="A14" s="54" t="s">
        <v>20</v>
      </c>
      <c r="B14" s="66" t="s">
        <v>31</v>
      </c>
      <c r="C14" s="66" t="s">
        <v>32</v>
      </c>
      <c r="D14" s="66" t="s">
        <v>23</v>
      </c>
      <c r="E14" s="180">
        <v>0.1</v>
      </c>
      <c r="F14" s="182">
        <v>43307</v>
      </c>
      <c r="G14" s="30" t="s">
        <v>33</v>
      </c>
      <c r="H14" s="30" t="s">
        <v>34</v>
      </c>
      <c r="I14" s="10" t="s">
        <v>35</v>
      </c>
      <c r="J14" s="59" t="s">
        <v>36</v>
      </c>
      <c r="K14" s="199"/>
      <c r="L14" s="199"/>
      <c r="M14" s="199"/>
      <c r="N14" s="206"/>
      <c r="O14" s="207"/>
    </row>
    <row r="15" ht="36" customHeight="1" spans="1:15">
      <c r="A15" s="54" t="s">
        <v>20</v>
      </c>
      <c r="B15" s="66" t="s">
        <v>31</v>
      </c>
      <c r="C15" s="66" t="s">
        <v>32</v>
      </c>
      <c r="D15" s="66" t="s">
        <v>23</v>
      </c>
      <c r="E15" s="180">
        <v>0.030337</v>
      </c>
      <c r="F15" s="182">
        <v>43307</v>
      </c>
      <c r="G15" s="30" t="s">
        <v>33</v>
      </c>
      <c r="H15" s="30" t="s">
        <v>34</v>
      </c>
      <c r="I15" s="10" t="s">
        <v>37</v>
      </c>
      <c r="J15" s="59" t="s">
        <v>36</v>
      </c>
      <c r="K15" s="199"/>
      <c r="L15" s="199"/>
      <c r="M15" s="199"/>
      <c r="N15" s="206"/>
      <c r="O15" s="207"/>
    </row>
    <row r="16" ht="36" customHeight="1" spans="1:15">
      <c r="A16" s="54" t="s">
        <v>20</v>
      </c>
      <c r="B16" s="66" t="s">
        <v>31</v>
      </c>
      <c r="C16" s="66" t="s">
        <v>32</v>
      </c>
      <c r="D16" s="66" t="s">
        <v>23</v>
      </c>
      <c r="E16" s="180">
        <v>0.2056</v>
      </c>
      <c r="F16" s="182">
        <v>43307</v>
      </c>
      <c r="G16" s="30" t="s">
        <v>33</v>
      </c>
      <c r="H16" s="30" t="s">
        <v>34</v>
      </c>
      <c r="I16" s="10" t="s">
        <v>35</v>
      </c>
      <c r="J16" s="59" t="s">
        <v>36</v>
      </c>
      <c r="K16" s="199"/>
      <c r="L16" s="199"/>
      <c r="M16" s="199"/>
      <c r="N16" s="206"/>
      <c r="O16" s="207"/>
    </row>
    <row r="17" ht="36" customHeight="1" spans="1:15">
      <c r="A17" s="54" t="s">
        <v>20</v>
      </c>
      <c r="B17" s="66" t="s">
        <v>31</v>
      </c>
      <c r="C17" s="66" t="s">
        <v>32</v>
      </c>
      <c r="D17" s="66" t="s">
        <v>23</v>
      </c>
      <c r="E17" s="180">
        <v>0.02</v>
      </c>
      <c r="F17" s="182">
        <v>43307</v>
      </c>
      <c r="G17" s="30" t="s">
        <v>33</v>
      </c>
      <c r="H17" s="30" t="s">
        <v>34</v>
      </c>
      <c r="I17" s="10" t="s">
        <v>35</v>
      </c>
      <c r="J17" s="59" t="s">
        <v>36</v>
      </c>
      <c r="K17" s="199"/>
      <c r="L17" s="199"/>
      <c r="M17" s="199"/>
      <c r="N17" s="208"/>
      <c r="O17" s="209"/>
    </row>
    <row r="18" ht="36" customHeight="1" spans="1:15">
      <c r="A18" s="54" t="s">
        <v>20</v>
      </c>
      <c r="B18" s="66" t="s">
        <v>38</v>
      </c>
      <c r="C18" s="66" t="s">
        <v>39</v>
      </c>
      <c r="D18" s="66" t="s">
        <v>23</v>
      </c>
      <c r="E18" s="180">
        <v>0.07</v>
      </c>
      <c r="F18" s="182">
        <v>43494</v>
      </c>
      <c r="G18" s="30" t="s">
        <v>40</v>
      </c>
      <c r="H18" s="30" t="s">
        <v>41</v>
      </c>
      <c r="I18" s="10" t="s">
        <v>42</v>
      </c>
      <c r="J18" s="59" t="s">
        <v>43</v>
      </c>
      <c r="K18" s="199">
        <v>1.42</v>
      </c>
      <c r="L18" s="199">
        <f>E18+E19</f>
        <v>0.25</v>
      </c>
      <c r="M18" s="199">
        <v>1.2</v>
      </c>
      <c r="N18" s="204">
        <f>L18</f>
        <v>0.25</v>
      </c>
      <c r="O18" s="194" t="s">
        <v>44</v>
      </c>
    </row>
    <row r="19" ht="36" customHeight="1" spans="1:15">
      <c r="A19" s="54" t="s">
        <v>20</v>
      </c>
      <c r="B19" s="66" t="s">
        <v>38</v>
      </c>
      <c r="C19" s="66" t="s">
        <v>39</v>
      </c>
      <c r="D19" s="66" t="s">
        <v>23</v>
      </c>
      <c r="E19" s="180">
        <v>0.18</v>
      </c>
      <c r="F19" s="182">
        <v>43494</v>
      </c>
      <c r="G19" s="30" t="s">
        <v>40</v>
      </c>
      <c r="H19" s="30" t="s">
        <v>41</v>
      </c>
      <c r="I19" s="10" t="s">
        <v>42</v>
      </c>
      <c r="J19" s="59" t="s">
        <v>43</v>
      </c>
      <c r="K19" s="199"/>
      <c r="L19" s="199"/>
      <c r="M19" s="199"/>
      <c r="N19" s="206"/>
      <c r="O19" s="210"/>
    </row>
    <row r="20" ht="36" customHeight="1" spans="1:15">
      <c r="A20" s="54" t="s">
        <v>20</v>
      </c>
      <c r="B20" s="66" t="s">
        <v>45</v>
      </c>
      <c r="C20" s="66" t="s">
        <v>46</v>
      </c>
      <c r="D20" s="66" t="s">
        <v>23</v>
      </c>
      <c r="E20" s="180">
        <v>0.0205</v>
      </c>
      <c r="F20" s="182">
        <v>42172</v>
      </c>
      <c r="G20" s="30" t="s">
        <v>47</v>
      </c>
      <c r="H20" s="30" t="s">
        <v>25</v>
      </c>
      <c r="I20" s="10" t="s">
        <v>48</v>
      </c>
      <c r="J20" s="59" t="s">
        <v>49</v>
      </c>
      <c r="K20" s="199">
        <v>0.53</v>
      </c>
      <c r="L20" s="211">
        <f>E20</f>
        <v>0.0205</v>
      </c>
      <c r="M20" s="199">
        <v>0.53</v>
      </c>
      <c r="N20" s="211">
        <f>L20</f>
        <v>0.0205</v>
      </c>
      <c r="O20" s="212" t="s">
        <v>28</v>
      </c>
    </row>
    <row r="21" ht="36" customHeight="1" spans="1:15">
      <c r="A21" s="54" t="s">
        <v>20</v>
      </c>
      <c r="B21" s="66" t="s">
        <v>45</v>
      </c>
      <c r="C21" s="66" t="s">
        <v>46</v>
      </c>
      <c r="D21" s="66" t="s">
        <v>23</v>
      </c>
      <c r="E21" s="180">
        <v>0.15</v>
      </c>
      <c r="F21" s="182">
        <v>42172</v>
      </c>
      <c r="G21" s="30" t="s">
        <v>47</v>
      </c>
      <c r="H21" s="30" t="s">
        <v>25</v>
      </c>
      <c r="I21" s="10" t="s">
        <v>50</v>
      </c>
      <c r="J21" s="59" t="s">
        <v>49</v>
      </c>
      <c r="K21" s="199">
        <v>0.52</v>
      </c>
      <c r="L21" s="211">
        <f t="shared" ref="L21:L28" si="0">E21</f>
        <v>0.15</v>
      </c>
      <c r="M21" s="199">
        <v>0.52</v>
      </c>
      <c r="N21" s="211">
        <f t="shared" ref="N21:N29" si="1">L21</f>
        <v>0.15</v>
      </c>
      <c r="O21" s="213" t="s">
        <v>28</v>
      </c>
    </row>
    <row r="22" ht="36" customHeight="1" spans="1:15">
      <c r="A22" s="54" t="s">
        <v>20</v>
      </c>
      <c r="B22" s="66" t="s">
        <v>45</v>
      </c>
      <c r="C22" s="66" t="s">
        <v>46</v>
      </c>
      <c r="D22" s="66" t="s">
        <v>23</v>
      </c>
      <c r="E22" s="180">
        <v>0.2</v>
      </c>
      <c r="F22" s="182">
        <v>42172</v>
      </c>
      <c r="G22" s="30" t="s">
        <v>47</v>
      </c>
      <c r="H22" s="30" t="s">
        <v>25</v>
      </c>
      <c r="I22" s="10" t="s">
        <v>51</v>
      </c>
      <c r="J22" s="59" t="s">
        <v>49</v>
      </c>
      <c r="K22" s="199">
        <v>1.62</v>
      </c>
      <c r="L22" s="211">
        <f t="shared" si="0"/>
        <v>0.2</v>
      </c>
      <c r="M22" s="199">
        <v>1.62</v>
      </c>
      <c r="N22" s="211">
        <f t="shared" si="1"/>
        <v>0.2</v>
      </c>
      <c r="O22" s="213" t="s">
        <v>28</v>
      </c>
    </row>
    <row r="23" ht="36" customHeight="1" spans="1:15">
      <c r="A23" s="54" t="s">
        <v>20</v>
      </c>
      <c r="B23" s="66" t="s">
        <v>52</v>
      </c>
      <c r="C23" s="66" t="s">
        <v>53</v>
      </c>
      <c r="D23" s="66" t="s">
        <v>23</v>
      </c>
      <c r="E23" s="180">
        <v>0.2129</v>
      </c>
      <c r="F23" s="182">
        <v>44053</v>
      </c>
      <c r="G23" s="30" t="s">
        <v>54</v>
      </c>
      <c r="H23" s="30" t="s">
        <v>55</v>
      </c>
      <c r="I23" s="10" t="s">
        <v>56</v>
      </c>
      <c r="J23" s="59" t="s">
        <v>49</v>
      </c>
      <c r="K23" s="199">
        <v>1.48</v>
      </c>
      <c r="L23" s="211">
        <f t="shared" si="0"/>
        <v>0.2129</v>
      </c>
      <c r="M23" s="199">
        <v>1.4</v>
      </c>
      <c r="N23" s="211">
        <f t="shared" si="1"/>
        <v>0.2129</v>
      </c>
      <c r="O23" s="213" t="s">
        <v>28</v>
      </c>
    </row>
    <row r="24" ht="36" customHeight="1" spans="1:15">
      <c r="A24" s="54" t="s">
        <v>20</v>
      </c>
      <c r="B24" s="66" t="s">
        <v>57</v>
      </c>
      <c r="C24" s="66" t="s">
        <v>58</v>
      </c>
      <c r="D24" s="66" t="s">
        <v>23</v>
      </c>
      <c r="E24" s="180">
        <v>0.24</v>
      </c>
      <c r="F24" s="182">
        <v>44053</v>
      </c>
      <c r="G24" s="30" t="s">
        <v>59</v>
      </c>
      <c r="H24" s="30" t="s">
        <v>25</v>
      </c>
      <c r="I24" s="10" t="s">
        <v>60</v>
      </c>
      <c r="J24" s="59" t="s">
        <v>27</v>
      </c>
      <c r="K24" s="199">
        <v>0.24</v>
      </c>
      <c r="L24" s="211">
        <f t="shared" si="0"/>
        <v>0.24</v>
      </c>
      <c r="M24" s="199">
        <v>0.24</v>
      </c>
      <c r="N24" s="211">
        <f t="shared" si="1"/>
        <v>0.24</v>
      </c>
      <c r="O24" s="201" t="s">
        <v>28</v>
      </c>
    </row>
    <row r="25" ht="36" customHeight="1" spans="1:15">
      <c r="A25" s="54" t="s">
        <v>20</v>
      </c>
      <c r="B25" s="66" t="s">
        <v>57</v>
      </c>
      <c r="C25" s="66" t="s">
        <v>58</v>
      </c>
      <c r="D25" s="66" t="s">
        <v>23</v>
      </c>
      <c r="E25" s="180">
        <v>0.02</v>
      </c>
      <c r="F25" s="182">
        <v>44053</v>
      </c>
      <c r="G25" s="30" t="s">
        <v>59</v>
      </c>
      <c r="H25" s="30" t="s">
        <v>25</v>
      </c>
      <c r="I25" s="10" t="s">
        <v>61</v>
      </c>
      <c r="J25" s="59" t="s">
        <v>62</v>
      </c>
      <c r="K25" s="199">
        <v>0.02</v>
      </c>
      <c r="L25" s="211">
        <f t="shared" si="0"/>
        <v>0.02</v>
      </c>
      <c r="M25" s="199">
        <v>0.02</v>
      </c>
      <c r="N25" s="211">
        <f t="shared" si="1"/>
        <v>0.02</v>
      </c>
      <c r="O25" s="213" t="s">
        <v>28</v>
      </c>
    </row>
    <row r="26" ht="36" customHeight="1" spans="1:15">
      <c r="A26" s="54" t="s">
        <v>20</v>
      </c>
      <c r="B26" s="66" t="s">
        <v>63</v>
      </c>
      <c r="C26" s="66" t="s">
        <v>64</v>
      </c>
      <c r="D26" s="66" t="s">
        <v>23</v>
      </c>
      <c r="E26" s="180">
        <v>0.7029</v>
      </c>
      <c r="F26" s="182">
        <v>43369</v>
      </c>
      <c r="G26" s="30" t="s">
        <v>65</v>
      </c>
      <c r="H26" s="30" t="s">
        <v>25</v>
      </c>
      <c r="I26" s="10" t="s">
        <v>35</v>
      </c>
      <c r="J26" s="59" t="s">
        <v>36</v>
      </c>
      <c r="K26" s="199">
        <v>4.2698</v>
      </c>
      <c r="L26" s="211">
        <f t="shared" si="0"/>
        <v>0.7029</v>
      </c>
      <c r="M26" s="199">
        <v>3.2761</v>
      </c>
      <c r="N26" s="211">
        <f t="shared" si="1"/>
        <v>0.7029</v>
      </c>
      <c r="O26" s="213" t="s">
        <v>28</v>
      </c>
    </row>
    <row r="27" ht="36" customHeight="1" spans="1:15">
      <c r="A27" s="54" t="s">
        <v>20</v>
      </c>
      <c r="B27" s="66" t="s">
        <v>66</v>
      </c>
      <c r="C27" s="66" t="s">
        <v>67</v>
      </c>
      <c r="D27" s="66" t="s">
        <v>23</v>
      </c>
      <c r="E27" s="180">
        <v>0.0235</v>
      </c>
      <c r="F27" s="182">
        <v>42172</v>
      </c>
      <c r="G27" s="30" t="s">
        <v>68</v>
      </c>
      <c r="H27" s="30" t="s">
        <v>41</v>
      </c>
      <c r="I27" s="10" t="s">
        <v>48</v>
      </c>
      <c r="J27" s="59" t="s">
        <v>49</v>
      </c>
      <c r="K27" s="211">
        <v>0.53</v>
      </c>
      <c r="L27" s="211">
        <f t="shared" si="0"/>
        <v>0.0235</v>
      </c>
      <c r="M27" s="211">
        <v>0.53</v>
      </c>
      <c r="N27" s="211">
        <f t="shared" si="1"/>
        <v>0.0235</v>
      </c>
      <c r="O27" s="213" t="s">
        <v>28</v>
      </c>
    </row>
    <row r="28" ht="36" customHeight="1" spans="1:15">
      <c r="A28" s="54" t="s">
        <v>20</v>
      </c>
      <c r="B28" s="66" t="s">
        <v>66</v>
      </c>
      <c r="C28" s="66" t="s">
        <v>67</v>
      </c>
      <c r="D28" s="66" t="s">
        <v>23</v>
      </c>
      <c r="E28" s="180">
        <v>0.1</v>
      </c>
      <c r="F28" s="182">
        <v>42172</v>
      </c>
      <c r="G28" s="30" t="s">
        <v>68</v>
      </c>
      <c r="H28" s="30" t="s">
        <v>41</v>
      </c>
      <c r="I28" s="10" t="s">
        <v>51</v>
      </c>
      <c r="J28" s="59" t="s">
        <v>49</v>
      </c>
      <c r="K28" s="211">
        <v>1.63</v>
      </c>
      <c r="L28" s="211">
        <f t="shared" si="0"/>
        <v>0.1</v>
      </c>
      <c r="M28" s="211">
        <v>1.63</v>
      </c>
      <c r="N28" s="211">
        <f t="shared" si="1"/>
        <v>0.1</v>
      </c>
      <c r="O28" s="213" t="s">
        <v>28</v>
      </c>
    </row>
    <row r="29" ht="36" customHeight="1" spans="1:15">
      <c r="A29" s="54" t="s">
        <v>20</v>
      </c>
      <c r="B29" s="66" t="s">
        <v>69</v>
      </c>
      <c r="C29" s="66" t="s">
        <v>70</v>
      </c>
      <c r="D29" s="66" t="s">
        <v>23</v>
      </c>
      <c r="E29" s="180">
        <v>0.1</v>
      </c>
      <c r="F29" s="182">
        <v>42538</v>
      </c>
      <c r="G29" s="30" t="s">
        <v>71</v>
      </c>
      <c r="H29" s="30" t="s">
        <v>41</v>
      </c>
      <c r="I29" s="10" t="s">
        <v>72</v>
      </c>
      <c r="J29" s="59" t="s">
        <v>43</v>
      </c>
      <c r="K29" s="211">
        <v>2.37</v>
      </c>
      <c r="L29" s="211">
        <f>E29+E30</f>
        <v>0.1488</v>
      </c>
      <c r="M29" s="211">
        <v>2.37</v>
      </c>
      <c r="N29" s="214">
        <f t="shared" si="1"/>
        <v>0.1488</v>
      </c>
      <c r="O29" s="215" t="s">
        <v>28</v>
      </c>
    </row>
    <row r="30" ht="36" customHeight="1" spans="1:15">
      <c r="A30" s="54" t="s">
        <v>20</v>
      </c>
      <c r="B30" s="66" t="s">
        <v>69</v>
      </c>
      <c r="C30" s="66" t="s">
        <v>70</v>
      </c>
      <c r="D30" s="66" t="s">
        <v>23</v>
      </c>
      <c r="E30" s="180">
        <v>0.0488</v>
      </c>
      <c r="F30" s="182">
        <v>42538</v>
      </c>
      <c r="G30" s="30" t="s">
        <v>71</v>
      </c>
      <c r="H30" s="30" t="s">
        <v>41</v>
      </c>
      <c r="I30" s="10" t="s">
        <v>72</v>
      </c>
      <c r="J30" s="59" t="s">
        <v>43</v>
      </c>
      <c r="K30" s="211"/>
      <c r="L30" s="211"/>
      <c r="M30" s="211"/>
      <c r="N30" s="216"/>
      <c r="O30" s="217"/>
    </row>
    <row r="31" ht="36" customHeight="1" spans="1:15">
      <c r="A31" s="54" t="s">
        <v>20</v>
      </c>
      <c r="B31" s="66" t="s">
        <v>73</v>
      </c>
      <c r="C31" s="66" t="s">
        <v>74</v>
      </c>
      <c r="D31" s="66" t="s">
        <v>23</v>
      </c>
      <c r="E31" s="180">
        <v>0.137</v>
      </c>
      <c r="F31" s="182">
        <v>44326</v>
      </c>
      <c r="G31" s="30" t="s">
        <v>40</v>
      </c>
      <c r="H31" s="30" t="s">
        <v>25</v>
      </c>
      <c r="I31" s="10" t="s">
        <v>75</v>
      </c>
      <c r="J31" s="59" t="s">
        <v>76</v>
      </c>
      <c r="K31" s="211">
        <v>0.634</v>
      </c>
      <c r="L31" s="211">
        <f>E31</f>
        <v>0.137</v>
      </c>
      <c r="M31" s="211">
        <v>0.15</v>
      </c>
      <c r="N31" s="211">
        <v>0.137</v>
      </c>
      <c r="O31" s="213" t="s">
        <v>28</v>
      </c>
    </row>
    <row r="32" ht="36" customHeight="1" spans="1:15">
      <c r="A32" s="54" t="s">
        <v>20</v>
      </c>
      <c r="B32" s="66" t="s">
        <v>73</v>
      </c>
      <c r="C32" s="66" t="s">
        <v>74</v>
      </c>
      <c r="D32" s="66" t="s">
        <v>23</v>
      </c>
      <c r="E32" s="180">
        <v>0.06</v>
      </c>
      <c r="F32" s="182">
        <v>44326</v>
      </c>
      <c r="G32" s="30" t="s">
        <v>40</v>
      </c>
      <c r="H32" s="30" t="s">
        <v>25</v>
      </c>
      <c r="I32" s="10" t="s">
        <v>77</v>
      </c>
      <c r="J32" s="59" t="s">
        <v>62</v>
      </c>
      <c r="K32" s="211">
        <v>0.06</v>
      </c>
      <c r="L32" s="211">
        <f t="shared" ref="L32:L74" si="2">E32</f>
        <v>0.06</v>
      </c>
      <c r="M32" s="211">
        <v>0.06</v>
      </c>
      <c r="N32" s="211">
        <v>0.06</v>
      </c>
      <c r="O32" s="213" t="s">
        <v>28</v>
      </c>
    </row>
    <row r="33" ht="36" customHeight="1" spans="1:15">
      <c r="A33" s="54" t="s">
        <v>20</v>
      </c>
      <c r="B33" s="66" t="s">
        <v>73</v>
      </c>
      <c r="C33" s="66" t="s">
        <v>74</v>
      </c>
      <c r="D33" s="66" t="s">
        <v>23</v>
      </c>
      <c r="E33" s="180">
        <v>0.08</v>
      </c>
      <c r="F33" s="182">
        <v>44326</v>
      </c>
      <c r="G33" s="30" t="s">
        <v>40</v>
      </c>
      <c r="H33" s="30" t="s">
        <v>25</v>
      </c>
      <c r="I33" s="10" t="s">
        <v>78</v>
      </c>
      <c r="J33" s="59" t="s">
        <v>49</v>
      </c>
      <c r="K33" s="211">
        <v>0.18</v>
      </c>
      <c r="L33" s="211">
        <f t="shared" si="2"/>
        <v>0.08</v>
      </c>
      <c r="M33" s="211">
        <v>0.15</v>
      </c>
      <c r="N33" s="211">
        <f t="shared" ref="N32:N75" si="3">L33</f>
        <v>0.08</v>
      </c>
      <c r="O33" s="213" t="s">
        <v>28</v>
      </c>
    </row>
    <row r="34" ht="36" customHeight="1" spans="1:15">
      <c r="A34" s="54" t="s">
        <v>20</v>
      </c>
      <c r="B34" s="66" t="s">
        <v>79</v>
      </c>
      <c r="C34" s="66" t="s">
        <v>80</v>
      </c>
      <c r="D34" s="66" t="s">
        <v>23</v>
      </c>
      <c r="E34" s="180">
        <v>0.011939</v>
      </c>
      <c r="F34" s="182">
        <v>42894</v>
      </c>
      <c r="G34" s="30" t="s">
        <v>81</v>
      </c>
      <c r="H34" s="30" t="s">
        <v>25</v>
      </c>
      <c r="I34" s="10" t="s">
        <v>82</v>
      </c>
      <c r="J34" s="59" t="s">
        <v>49</v>
      </c>
      <c r="K34" s="211">
        <v>0.9</v>
      </c>
      <c r="L34" s="211">
        <f t="shared" si="2"/>
        <v>0.011939</v>
      </c>
      <c r="M34" s="211">
        <v>0.9</v>
      </c>
      <c r="N34" s="211">
        <f t="shared" si="3"/>
        <v>0.011939</v>
      </c>
      <c r="O34" s="213" t="s">
        <v>28</v>
      </c>
    </row>
    <row r="35" ht="36" customHeight="1" spans="1:15">
      <c r="A35" s="54" t="s">
        <v>20</v>
      </c>
      <c r="B35" s="66" t="s">
        <v>79</v>
      </c>
      <c r="C35" s="66" t="s">
        <v>80</v>
      </c>
      <c r="D35" s="66" t="s">
        <v>23</v>
      </c>
      <c r="E35" s="180">
        <v>0.04</v>
      </c>
      <c r="F35" s="182">
        <v>42894</v>
      </c>
      <c r="G35" s="30" t="s">
        <v>81</v>
      </c>
      <c r="H35" s="30" t="s">
        <v>25</v>
      </c>
      <c r="I35" s="10" t="s">
        <v>83</v>
      </c>
      <c r="J35" s="59" t="s">
        <v>49</v>
      </c>
      <c r="K35" s="211">
        <v>0.04</v>
      </c>
      <c r="L35" s="211">
        <f t="shared" si="2"/>
        <v>0.04</v>
      </c>
      <c r="M35" s="211">
        <v>0.04</v>
      </c>
      <c r="N35" s="211">
        <f t="shared" si="3"/>
        <v>0.04</v>
      </c>
      <c r="O35" s="213" t="s">
        <v>28</v>
      </c>
    </row>
    <row r="36" ht="36" customHeight="1" spans="1:15">
      <c r="A36" s="54" t="s">
        <v>20</v>
      </c>
      <c r="B36" s="66" t="s">
        <v>79</v>
      </c>
      <c r="C36" s="66" t="s">
        <v>80</v>
      </c>
      <c r="D36" s="66" t="s">
        <v>23</v>
      </c>
      <c r="E36" s="180">
        <v>0.040815</v>
      </c>
      <c r="F36" s="182">
        <v>42894</v>
      </c>
      <c r="G36" s="30" t="s">
        <v>81</v>
      </c>
      <c r="H36" s="30" t="s">
        <v>25</v>
      </c>
      <c r="I36" s="10" t="s">
        <v>84</v>
      </c>
      <c r="J36" s="59" t="s">
        <v>43</v>
      </c>
      <c r="K36" s="211">
        <v>0.08</v>
      </c>
      <c r="L36" s="211">
        <f t="shared" si="2"/>
        <v>0.040815</v>
      </c>
      <c r="M36" s="211">
        <v>0.08</v>
      </c>
      <c r="N36" s="211">
        <f t="shared" si="3"/>
        <v>0.040815</v>
      </c>
      <c r="O36" s="213" t="s">
        <v>28</v>
      </c>
    </row>
    <row r="37" ht="36" customHeight="1" spans="1:15">
      <c r="A37" s="54" t="s">
        <v>20</v>
      </c>
      <c r="B37" s="66" t="s">
        <v>79</v>
      </c>
      <c r="C37" s="66" t="s">
        <v>80</v>
      </c>
      <c r="D37" s="66" t="s">
        <v>23</v>
      </c>
      <c r="E37" s="180">
        <v>0.009996</v>
      </c>
      <c r="F37" s="182">
        <v>42894</v>
      </c>
      <c r="G37" s="30" t="s">
        <v>81</v>
      </c>
      <c r="H37" s="30" t="s">
        <v>25</v>
      </c>
      <c r="I37" s="10" t="s">
        <v>85</v>
      </c>
      <c r="J37" s="59" t="s">
        <v>43</v>
      </c>
      <c r="K37" s="211">
        <v>0.29</v>
      </c>
      <c r="L37" s="211">
        <f t="shared" si="2"/>
        <v>0.009996</v>
      </c>
      <c r="M37" s="211">
        <v>0.29</v>
      </c>
      <c r="N37" s="211">
        <f t="shared" si="3"/>
        <v>0.009996</v>
      </c>
      <c r="O37" s="213" t="s">
        <v>28</v>
      </c>
    </row>
    <row r="38" ht="36" customHeight="1" spans="1:15">
      <c r="A38" s="54" t="s">
        <v>20</v>
      </c>
      <c r="B38" s="66" t="s">
        <v>79</v>
      </c>
      <c r="C38" s="66" t="s">
        <v>80</v>
      </c>
      <c r="D38" s="66" t="s">
        <v>23</v>
      </c>
      <c r="E38" s="180">
        <v>0.0001</v>
      </c>
      <c r="F38" s="182">
        <v>42894</v>
      </c>
      <c r="G38" s="30" t="s">
        <v>81</v>
      </c>
      <c r="H38" s="30" t="s">
        <v>25</v>
      </c>
      <c r="I38" s="10" t="s">
        <v>86</v>
      </c>
      <c r="J38" s="59" t="s">
        <v>87</v>
      </c>
      <c r="K38" s="211">
        <v>0.13</v>
      </c>
      <c r="L38" s="211">
        <f t="shared" si="2"/>
        <v>0.0001</v>
      </c>
      <c r="M38" s="211">
        <v>0.13</v>
      </c>
      <c r="N38" s="211">
        <f t="shared" si="3"/>
        <v>0.0001</v>
      </c>
      <c r="O38" s="213" t="s">
        <v>28</v>
      </c>
    </row>
    <row r="39" ht="36" customHeight="1" spans="1:15">
      <c r="A39" s="54" t="s">
        <v>20</v>
      </c>
      <c r="B39" s="66" t="s">
        <v>79</v>
      </c>
      <c r="C39" s="66" t="s">
        <v>80</v>
      </c>
      <c r="D39" s="66" t="s">
        <v>23</v>
      </c>
      <c r="E39" s="180">
        <v>0.134312</v>
      </c>
      <c r="F39" s="182">
        <v>42894</v>
      </c>
      <c r="G39" s="30" t="s">
        <v>81</v>
      </c>
      <c r="H39" s="30" t="s">
        <v>25</v>
      </c>
      <c r="I39" s="10" t="s">
        <v>88</v>
      </c>
      <c r="J39" s="59" t="s">
        <v>43</v>
      </c>
      <c r="K39" s="211">
        <v>0.15</v>
      </c>
      <c r="L39" s="211">
        <f t="shared" si="2"/>
        <v>0.134312</v>
      </c>
      <c r="M39" s="211">
        <v>0.15</v>
      </c>
      <c r="N39" s="211">
        <f t="shared" si="3"/>
        <v>0.134312</v>
      </c>
      <c r="O39" s="213" t="s">
        <v>28</v>
      </c>
    </row>
    <row r="40" ht="36" customHeight="1" spans="1:15">
      <c r="A40" s="54" t="s">
        <v>20</v>
      </c>
      <c r="B40" s="66" t="s">
        <v>79</v>
      </c>
      <c r="C40" s="66" t="s">
        <v>80</v>
      </c>
      <c r="D40" s="66" t="s">
        <v>23</v>
      </c>
      <c r="E40" s="180">
        <v>0.00886</v>
      </c>
      <c r="F40" s="182">
        <v>42894</v>
      </c>
      <c r="G40" s="30" t="s">
        <v>81</v>
      </c>
      <c r="H40" s="30" t="s">
        <v>25</v>
      </c>
      <c r="I40" s="10" t="s">
        <v>89</v>
      </c>
      <c r="J40" s="59" t="s">
        <v>43</v>
      </c>
      <c r="K40" s="211">
        <v>0.29</v>
      </c>
      <c r="L40" s="211">
        <f t="shared" si="2"/>
        <v>0.00886</v>
      </c>
      <c r="M40" s="211">
        <v>0.29</v>
      </c>
      <c r="N40" s="211">
        <f t="shared" si="3"/>
        <v>0.00886</v>
      </c>
      <c r="O40" s="213" t="s">
        <v>28</v>
      </c>
    </row>
    <row r="41" ht="36" customHeight="1" spans="1:15">
      <c r="A41" s="54" t="s">
        <v>20</v>
      </c>
      <c r="B41" s="66" t="s">
        <v>79</v>
      </c>
      <c r="C41" s="66" t="s">
        <v>80</v>
      </c>
      <c r="D41" s="66" t="s">
        <v>23</v>
      </c>
      <c r="E41" s="180">
        <v>0.03</v>
      </c>
      <c r="F41" s="182">
        <v>42894</v>
      </c>
      <c r="G41" s="30" t="s">
        <v>81</v>
      </c>
      <c r="H41" s="30" t="s">
        <v>25</v>
      </c>
      <c r="I41" s="10" t="s">
        <v>90</v>
      </c>
      <c r="J41" s="59" t="s">
        <v>43</v>
      </c>
      <c r="K41" s="211">
        <v>0.1</v>
      </c>
      <c r="L41" s="211">
        <f t="shared" si="2"/>
        <v>0.03</v>
      </c>
      <c r="M41" s="211">
        <v>0.1</v>
      </c>
      <c r="N41" s="211">
        <f t="shared" si="3"/>
        <v>0.03</v>
      </c>
      <c r="O41" s="213" t="s">
        <v>28</v>
      </c>
    </row>
    <row r="42" ht="36" customHeight="1" spans="1:15">
      <c r="A42" s="54" t="s">
        <v>20</v>
      </c>
      <c r="B42" s="66" t="s">
        <v>79</v>
      </c>
      <c r="C42" s="66" t="s">
        <v>80</v>
      </c>
      <c r="D42" s="66" t="s">
        <v>23</v>
      </c>
      <c r="E42" s="180">
        <v>0.036124</v>
      </c>
      <c r="F42" s="182">
        <v>42894</v>
      </c>
      <c r="G42" s="30" t="s">
        <v>81</v>
      </c>
      <c r="H42" s="30" t="s">
        <v>25</v>
      </c>
      <c r="I42" s="10" t="s">
        <v>91</v>
      </c>
      <c r="J42" s="59" t="s">
        <v>87</v>
      </c>
      <c r="K42" s="211">
        <v>8.95</v>
      </c>
      <c r="L42" s="211">
        <f t="shared" si="2"/>
        <v>0.036124</v>
      </c>
      <c r="M42" s="211">
        <v>6.39</v>
      </c>
      <c r="N42" s="211">
        <f t="shared" si="3"/>
        <v>0.036124</v>
      </c>
      <c r="O42" s="213" t="s">
        <v>28</v>
      </c>
    </row>
    <row r="43" ht="36" customHeight="1" spans="1:15">
      <c r="A43" s="54" t="s">
        <v>20</v>
      </c>
      <c r="B43" s="66" t="s">
        <v>79</v>
      </c>
      <c r="C43" s="66" t="s">
        <v>80</v>
      </c>
      <c r="D43" s="66" t="s">
        <v>23</v>
      </c>
      <c r="E43" s="180">
        <v>0.306891</v>
      </c>
      <c r="F43" s="182">
        <v>42894</v>
      </c>
      <c r="G43" s="30" t="s">
        <v>81</v>
      </c>
      <c r="H43" s="30" t="s">
        <v>25</v>
      </c>
      <c r="I43" s="10" t="s">
        <v>92</v>
      </c>
      <c r="J43" s="59" t="s">
        <v>43</v>
      </c>
      <c r="K43" s="211">
        <v>1.56</v>
      </c>
      <c r="L43" s="211">
        <f t="shared" si="2"/>
        <v>0.306891</v>
      </c>
      <c r="M43" s="211">
        <v>1.56</v>
      </c>
      <c r="N43" s="211">
        <f t="shared" si="3"/>
        <v>0.306891</v>
      </c>
      <c r="O43" s="213" t="s">
        <v>28</v>
      </c>
    </row>
    <row r="44" ht="36" customHeight="1" spans="1:15">
      <c r="A44" s="54" t="s">
        <v>20</v>
      </c>
      <c r="B44" s="66" t="s">
        <v>79</v>
      </c>
      <c r="C44" s="66" t="s">
        <v>80</v>
      </c>
      <c r="D44" s="66" t="s">
        <v>23</v>
      </c>
      <c r="E44" s="180">
        <v>0.220963</v>
      </c>
      <c r="F44" s="182">
        <v>42894</v>
      </c>
      <c r="G44" s="30" t="s">
        <v>81</v>
      </c>
      <c r="H44" s="30" t="s">
        <v>25</v>
      </c>
      <c r="I44" s="10" t="s">
        <v>93</v>
      </c>
      <c r="J44" s="59" t="s">
        <v>27</v>
      </c>
      <c r="K44" s="211">
        <v>0.35</v>
      </c>
      <c r="L44" s="211">
        <f t="shared" si="2"/>
        <v>0.220963</v>
      </c>
      <c r="M44" s="211">
        <v>0.35</v>
      </c>
      <c r="N44" s="211">
        <f t="shared" si="3"/>
        <v>0.220963</v>
      </c>
      <c r="O44" s="201" t="s">
        <v>28</v>
      </c>
    </row>
    <row r="45" ht="36" customHeight="1" spans="1:15">
      <c r="A45" s="54" t="s">
        <v>20</v>
      </c>
      <c r="B45" s="66" t="s">
        <v>94</v>
      </c>
      <c r="C45" s="66" t="s">
        <v>95</v>
      </c>
      <c r="D45" s="66" t="s">
        <v>23</v>
      </c>
      <c r="E45" s="180">
        <v>0.1</v>
      </c>
      <c r="F45" s="182">
        <v>42894</v>
      </c>
      <c r="G45" s="30" t="s">
        <v>96</v>
      </c>
      <c r="H45" s="30" t="s">
        <v>41</v>
      </c>
      <c r="I45" s="10" t="s">
        <v>91</v>
      </c>
      <c r="J45" s="59" t="s">
        <v>87</v>
      </c>
      <c r="K45" s="211">
        <v>8.95</v>
      </c>
      <c r="L45" s="211">
        <f t="shared" si="2"/>
        <v>0.1</v>
      </c>
      <c r="M45" s="211">
        <v>6.39</v>
      </c>
      <c r="N45" s="211">
        <f t="shared" si="3"/>
        <v>0.1</v>
      </c>
      <c r="O45" s="213" t="s">
        <v>28</v>
      </c>
    </row>
    <row r="46" ht="36" customHeight="1" spans="1:15">
      <c r="A46" s="54" t="s">
        <v>20</v>
      </c>
      <c r="B46" s="66" t="s">
        <v>94</v>
      </c>
      <c r="C46" s="66" t="s">
        <v>95</v>
      </c>
      <c r="D46" s="66" t="s">
        <v>23</v>
      </c>
      <c r="E46" s="180">
        <v>0.02</v>
      </c>
      <c r="F46" s="182">
        <v>42894</v>
      </c>
      <c r="G46" s="30" t="s">
        <v>96</v>
      </c>
      <c r="H46" s="30" t="s">
        <v>41</v>
      </c>
      <c r="I46" s="10" t="s">
        <v>91</v>
      </c>
      <c r="J46" s="59" t="s">
        <v>87</v>
      </c>
      <c r="K46" s="211">
        <v>8.95</v>
      </c>
      <c r="L46" s="211">
        <f t="shared" si="2"/>
        <v>0.02</v>
      </c>
      <c r="M46" s="211">
        <v>6.39</v>
      </c>
      <c r="N46" s="211">
        <f t="shared" si="3"/>
        <v>0.02</v>
      </c>
      <c r="O46" s="213" t="s">
        <v>28</v>
      </c>
    </row>
    <row r="47" ht="36" customHeight="1" spans="1:15">
      <c r="A47" s="54" t="s">
        <v>20</v>
      </c>
      <c r="B47" s="66" t="s">
        <v>94</v>
      </c>
      <c r="C47" s="66" t="s">
        <v>95</v>
      </c>
      <c r="D47" s="66" t="s">
        <v>23</v>
      </c>
      <c r="E47" s="180">
        <v>0.0067</v>
      </c>
      <c r="F47" s="182">
        <v>42894</v>
      </c>
      <c r="G47" s="30" t="s">
        <v>96</v>
      </c>
      <c r="H47" s="30" t="s">
        <v>41</v>
      </c>
      <c r="I47" s="10" t="s">
        <v>85</v>
      </c>
      <c r="J47" s="59" t="s">
        <v>43</v>
      </c>
      <c r="K47" s="211">
        <v>0.29</v>
      </c>
      <c r="L47" s="211">
        <f t="shared" si="2"/>
        <v>0.0067</v>
      </c>
      <c r="M47" s="211">
        <v>0.29</v>
      </c>
      <c r="N47" s="211">
        <f t="shared" si="3"/>
        <v>0.0067</v>
      </c>
      <c r="O47" s="213" t="s">
        <v>28</v>
      </c>
    </row>
    <row r="48" ht="36" customHeight="1" spans="1:15">
      <c r="A48" s="54" t="s">
        <v>20</v>
      </c>
      <c r="B48" s="66" t="s">
        <v>94</v>
      </c>
      <c r="C48" s="66" t="s">
        <v>95</v>
      </c>
      <c r="D48" s="66" t="s">
        <v>23</v>
      </c>
      <c r="E48" s="180">
        <v>0.0548</v>
      </c>
      <c r="F48" s="182">
        <v>42894</v>
      </c>
      <c r="G48" s="30" t="s">
        <v>96</v>
      </c>
      <c r="H48" s="30" t="s">
        <v>41</v>
      </c>
      <c r="I48" s="10" t="s">
        <v>97</v>
      </c>
      <c r="J48" s="59" t="s">
        <v>49</v>
      </c>
      <c r="K48" s="211">
        <v>0.05</v>
      </c>
      <c r="L48" s="211">
        <f t="shared" si="2"/>
        <v>0.0548</v>
      </c>
      <c r="M48" s="211">
        <v>0.05</v>
      </c>
      <c r="N48" s="211">
        <f t="shared" si="3"/>
        <v>0.0548</v>
      </c>
      <c r="O48" s="213" t="s">
        <v>28</v>
      </c>
    </row>
    <row r="49" ht="36" customHeight="1" spans="1:15">
      <c r="A49" s="54" t="s">
        <v>20</v>
      </c>
      <c r="B49" s="66" t="s">
        <v>94</v>
      </c>
      <c r="C49" s="66" t="s">
        <v>95</v>
      </c>
      <c r="D49" s="66" t="s">
        <v>23</v>
      </c>
      <c r="E49" s="180">
        <v>0.0885</v>
      </c>
      <c r="F49" s="182">
        <v>42894</v>
      </c>
      <c r="G49" s="30" t="s">
        <v>96</v>
      </c>
      <c r="H49" s="30" t="s">
        <v>41</v>
      </c>
      <c r="I49" s="10" t="s">
        <v>98</v>
      </c>
      <c r="J49" s="59" t="s">
        <v>43</v>
      </c>
      <c r="K49" s="211">
        <v>0.0885</v>
      </c>
      <c r="L49" s="211">
        <f t="shared" si="2"/>
        <v>0.0885</v>
      </c>
      <c r="M49" s="211">
        <v>0.0885</v>
      </c>
      <c r="N49" s="211">
        <f t="shared" si="3"/>
        <v>0.0885</v>
      </c>
      <c r="O49" s="213" t="s">
        <v>28</v>
      </c>
    </row>
    <row r="50" ht="36" customHeight="1" spans="1:15">
      <c r="A50" s="54" t="s">
        <v>20</v>
      </c>
      <c r="B50" s="66" t="s">
        <v>99</v>
      </c>
      <c r="C50" s="66" t="s">
        <v>100</v>
      </c>
      <c r="D50" s="66" t="s">
        <v>23</v>
      </c>
      <c r="E50" s="180">
        <v>0.0134619</v>
      </c>
      <c r="F50" s="182">
        <v>42894</v>
      </c>
      <c r="G50" s="30" t="s">
        <v>101</v>
      </c>
      <c r="H50" s="30" t="s">
        <v>34</v>
      </c>
      <c r="I50" s="10" t="s">
        <v>85</v>
      </c>
      <c r="J50" s="59" t="s">
        <v>43</v>
      </c>
      <c r="K50" s="211">
        <v>0.29</v>
      </c>
      <c r="L50" s="211">
        <f t="shared" si="2"/>
        <v>0.0134619</v>
      </c>
      <c r="M50" s="211">
        <v>0.29</v>
      </c>
      <c r="N50" s="211">
        <f t="shared" si="3"/>
        <v>0.0134619</v>
      </c>
      <c r="O50" s="213" t="s">
        <v>28</v>
      </c>
    </row>
    <row r="51" ht="36" customHeight="1" spans="1:15">
      <c r="A51" s="54" t="s">
        <v>20</v>
      </c>
      <c r="B51" s="66" t="s">
        <v>99</v>
      </c>
      <c r="C51" s="66" t="s">
        <v>100</v>
      </c>
      <c r="D51" s="66" t="s">
        <v>23</v>
      </c>
      <c r="E51" s="180">
        <v>0.3</v>
      </c>
      <c r="F51" s="182">
        <v>42894</v>
      </c>
      <c r="G51" s="30" t="s">
        <v>101</v>
      </c>
      <c r="H51" s="30" t="s">
        <v>34</v>
      </c>
      <c r="I51" s="10" t="s">
        <v>91</v>
      </c>
      <c r="J51" s="59" t="s">
        <v>87</v>
      </c>
      <c r="K51" s="211">
        <v>8.95</v>
      </c>
      <c r="L51" s="211">
        <f t="shared" si="2"/>
        <v>0.3</v>
      </c>
      <c r="M51" s="211">
        <v>6.39</v>
      </c>
      <c r="N51" s="211">
        <f t="shared" si="3"/>
        <v>0.3</v>
      </c>
      <c r="O51" s="213" t="s">
        <v>28</v>
      </c>
    </row>
    <row r="52" ht="36" customHeight="1" spans="1:15">
      <c r="A52" s="54" t="s">
        <v>20</v>
      </c>
      <c r="B52" s="66" t="s">
        <v>99</v>
      </c>
      <c r="C52" s="66" t="s">
        <v>100</v>
      </c>
      <c r="D52" s="66" t="s">
        <v>23</v>
      </c>
      <c r="E52" s="180">
        <v>0.005</v>
      </c>
      <c r="F52" s="182">
        <v>42894</v>
      </c>
      <c r="G52" s="30" t="s">
        <v>101</v>
      </c>
      <c r="H52" s="30" t="s">
        <v>34</v>
      </c>
      <c r="I52" s="10" t="s">
        <v>88</v>
      </c>
      <c r="J52" s="59" t="s">
        <v>43</v>
      </c>
      <c r="K52" s="211">
        <v>0.15</v>
      </c>
      <c r="L52" s="211">
        <f t="shared" si="2"/>
        <v>0.005</v>
      </c>
      <c r="M52" s="211">
        <v>0.15</v>
      </c>
      <c r="N52" s="211">
        <f t="shared" si="3"/>
        <v>0.005</v>
      </c>
      <c r="O52" s="213" t="s">
        <v>28</v>
      </c>
    </row>
    <row r="53" ht="36" customHeight="1" spans="1:15">
      <c r="A53" s="54" t="s">
        <v>20</v>
      </c>
      <c r="B53" s="66" t="s">
        <v>99</v>
      </c>
      <c r="C53" s="66" t="s">
        <v>100</v>
      </c>
      <c r="D53" s="66" t="s">
        <v>23</v>
      </c>
      <c r="E53" s="180">
        <v>0.05863817</v>
      </c>
      <c r="F53" s="182">
        <v>42894</v>
      </c>
      <c r="G53" s="30" t="s">
        <v>101</v>
      </c>
      <c r="H53" s="30" t="s">
        <v>34</v>
      </c>
      <c r="I53" s="10" t="s">
        <v>102</v>
      </c>
      <c r="J53" s="59" t="s">
        <v>43</v>
      </c>
      <c r="K53" s="211">
        <v>0.16</v>
      </c>
      <c r="L53" s="211">
        <f t="shared" si="2"/>
        <v>0.05863817</v>
      </c>
      <c r="M53" s="211">
        <v>0.16</v>
      </c>
      <c r="N53" s="211">
        <f t="shared" si="3"/>
        <v>0.05863817</v>
      </c>
      <c r="O53" s="213" t="s">
        <v>28</v>
      </c>
    </row>
    <row r="54" ht="36" customHeight="1" spans="1:15">
      <c r="A54" s="54" t="s">
        <v>20</v>
      </c>
      <c r="B54" s="66" t="s">
        <v>99</v>
      </c>
      <c r="C54" s="66" t="s">
        <v>100</v>
      </c>
      <c r="D54" s="66" t="s">
        <v>23</v>
      </c>
      <c r="E54" s="180">
        <v>0.037845</v>
      </c>
      <c r="F54" s="182">
        <v>42894</v>
      </c>
      <c r="G54" s="30" t="s">
        <v>101</v>
      </c>
      <c r="H54" s="30" t="s">
        <v>34</v>
      </c>
      <c r="I54" s="10" t="s">
        <v>102</v>
      </c>
      <c r="J54" s="59" t="s">
        <v>43</v>
      </c>
      <c r="K54" s="211">
        <v>0.16</v>
      </c>
      <c r="L54" s="211">
        <f t="shared" si="2"/>
        <v>0.037845</v>
      </c>
      <c r="M54" s="211">
        <v>0.16</v>
      </c>
      <c r="N54" s="211">
        <f t="shared" si="3"/>
        <v>0.037845</v>
      </c>
      <c r="O54" s="213" t="s">
        <v>28</v>
      </c>
    </row>
    <row r="55" ht="36" customHeight="1" spans="1:15">
      <c r="A55" s="54" t="s">
        <v>20</v>
      </c>
      <c r="B55" s="66" t="s">
        <v>99</v>
      </c>
      <c r="C55" s="66" t="s">
        <v>100</v>
      </c>
      <c r="D55" s="66" t="s">
        <v>23</v>
      </c>
      <c r="E55" s="180">
        <v>0.01</v>
      </c>
      <c r="F55" s="182">
        <v>42894</v>
      </c>
      <c r="G55" s="30" t="s">
        <v>101</v>
      </c>
      <c r="H55" s="30" t="s">
        <v>34</v>
      </c>
      <c r="I55" s="10" t="s">
        <v>85</v>
      </c>
      <c r="J55" s="59" t="s">
        <v>43</v>
      </c>
      <c r="K55" s="211">
        <v>0.29</v>
      </c>
      <c r="L55" s="211">
        <f t="shared" si="2"/>
        <v>0.01</v>
      </c>
      <c r="M55" s="211">
        <v>0.29</v>
      </c>
      <c r="N55" s="211">
        <f t="shared" si="3"/>
        <v>0.01</v>
      </c>
      <c r="O55" s="213" t="s">
        <v>28</v>
      </c>
    </row>
    <row r="56" ht="36" customHeight="1" spans="1:15">
      <c r="A56" s="54" t="s">
        <v>20</v>
      </c>
      <c r="B56" s="66" t="s">
        <v>99</v>
      </c>
      <c r="C56" s="66" t="s">
        <v>100</v>
      </c>
      <c r="D56" s="66" t="s">
        <v>23</v>
      </c>
      <c r="E56" s="180">
        <v>0.00218286</v>
      </c>
      <c r="F56" s="182">
        <v>42894</v>
      </c>
      <c r="G56" s="30" t="s">
        <v>101</v>
      </c>
      <c r="H56" s="30" t="s">
        <v>34</v>
      </c>
      <c r="I56" s="10" t="s">
        <v>103</v>
      </c>
      <c r="J56" s="59" t="s">
        <v>27</v>
      </c>
      <c r="K56" s="211">
        <v>0.35</v>
      </c>
      <c r="L56" s="211">
        <f t="shared" si="2"/>
        <v>0.00218286</v>
      </c>
      <c r="M56" s="211">
        <v>0.35</v>
      </c>
      <c r="N56" s="211">
        <f t="shared" si="3"/>
        <v>0.00218286</v>
      </c>
      <c r="O56" s="213" t="s">
        <v>28</v>
      </c>
    </row>
    <row r="57" ht="36" customHeight="1" spans="1:15">
      <c r="A57" s="54" t="s">
        <v>20</v>
      </c>
      <c r="B57" s="66" t="s">
        <v>99</v>
      </c>
      <c r="C57" s="66" t="s">
        <v>100</v>
      </c>
      <c r="D57" s="66" t="s">
        <v>23</v>
      </c>
      <c r="E57" s="180">
        <v>0.01</v>
      </c>
      <c r="F57" s="182">
        <v>42894</v>
      </c>
      <c r="G57" s="30" t="s">
        <v>101</v>
      </c>
      <c r="H57" s="30" t="s">
        <v>34</v>
      </c>
      <c r="I57" s="10" t="s">
        <v>104</v>
      </c>
      <c r="J57" s="59" t="s">
        <v>49</v>
      </c>
      <c r="K57" s="211">
        <v>0.9</v>
      </c>
      <c r="L57" s="211">
        <f t="shared" si="2"/>
        <v>0.01</v>
      </c>
      <c r="M57" s="211">
        <v>0.9</v>
      </c>
      <c r="N57" s="211">
        <f t="shared" si="3"/>
        <v>0.01</v>
      </c>
      <c r="O57" s="213" t="s">
        <v>28</v>
      </c>
    </row>
    <row r="58" ht="36" customHeight="1" spans="1:15">
      <c r="A58" s="54" t="s">
        <v>20</v>
      </c>
      <c r="B58" s="66" t="s">
        <v>99</v>
      </c>
      <c r="C58" s="66" t="s">
        <v>100</v>
      </c>
      <c r="D58" s="66" t="s">
        <v>23</v>
      </c>
      <c r="E58" s="180">
        <v>0.01068777</v>
      </c>
      <c r="F58" s="182">
        <v>42894</v>
      </c>
      <c r="G58" s="30" t="s">
        <v>101</v>
      </c>
      <c r="H58" s="30" t="s">
        <v>34</v>
      </c>
      <c r="I58" s="10" t="s">
        <v>88</v>
      </c>
      <c r="J58" s="59" t="s">
        <v>43</v>
      </c>
      <c r="K58" s="211">
        <v>0.15</v>
      </c>
      <c r="L58" s="211">
        <f t="shared" si="2"/>
        <v>0.01068777</v>
      </c>
      <c r="M58" s="211">
        <v>0.15</v>
      </c>
      <c r="N58" s="211">
        <f t="shared" si="3"/>
        <v>0.01068777</v>
      </c>
      <c r="O58" s="213" t="s">
        <v>28</v>
      </c>
    </row>
    <row r="59" ht="36" customHeight="1" spans="1:15">
      <c r="A59" s="54" t="s">
        <v>20</v>
      </c>
      <c r="B59" s="66" t="s">
        <v>99</v>
      </c>
      <c r="C59" s="66" t="s">
        <v>100</v>
      </c>
      <c r="D59" s="66" t="s">
        <v>23</v>
      </c>
      <c r="E59" s="180">
        <v>0.1</v>
      </c>
      <c r="F59" s="182">
        <v>42894</v>
      </c>
      <c r="G59" s="30" t="s">
        <v>101</v>
      </c>
      <c r="H59" s="30" t="s">
        <v>34</v>
      </c>
      <c r="I59" s="10" t="s">
        <v>91</v>
      </c>
      <c r="J59" s="59" t="s">
        <v>87</v>
      </c>
      <c r="K59" s="211">
        <v>8.95</v>
      </c>
      <c r="L59" s="211">
        <f t="shared" si="2"/>
        <v>0.1</v>
      </c>
      <c r="M59" s="211">
        <v>6.39</v>
      </c>
      <c r="N59" s="211">
        <f t="shared" si="3"/>
        <v>0.1</v>
      </c>
      <c r="O59" s="213" t="s">
        <v>28</v>
      </c>
    </row>
    <row r="60" ht="36" customHeight="1" spans="1:15">
      <c r="A60" s="54" t="s">
        <v>20</v>
      </c>
      <c r="B60" s="66" t="s">
        <v>99</v>
      </c>
      <c r="C60" s="66" t="s">
        <v>100</v>
      </c>
      <c r="D60" s="66" t="s">
        <v>23</v>
      </c>
      <c r="E60" s="180">
        <v>0.034151794</v>
      </c>
      <c r="F60" s="182">
        <v>42894</v>
      </c>
      <c r="G60" s="30" t="s">
        <v>101</v>
      </c>
      <c r="H60" s="30" t="s">
        <v>34</v>
      </c>
      <c r="I60" s="10" t="s">
        <v>85</v>
      </c>
      <c r="J60" s="59" t="s">
        <v>43</v>
      </c>
      <c r="K60" s="211">
        <v>0.29</v>
      </c>
      <c r="L60" s="211">
        <f t="shared" si="2"/>
        <v>0.034151794</v>
      </c>
      <c r="M60" s="211">
        <v>0.29</v>
      </c>
      <c r="N60" s="211">
        <f t="shared" si="3"/>
        <v>0.034151794</v>
      </c>
      <c r="O60" s="213" t="s">
        <v>28</v>
      </c>
    </row>
    <row r="61" ht="36" customHeight="1" spans="1:15">
      <c r="A61" s="54" t="s">
        <v>20</v>
      </c>
      <c r="B61" s="66" t="s">
        <v>99</v>
      </c>
      <c r="C61" s="66" t="s">
        <v>100</v>
      </c>
      <c r="D61" s="66" t="s">
        <v>23</v>
      </c>
      <c r="E61" s="180">
        <v>0.0029</v>
      </c>
      <c r="F61" s="182">
        <v>42894</v>
      </c>
      <c r="G61" s="30" t="s">
        <v>101</v>
      </c>
      <c r="H61" s="30" t="s">
        <v>34</v>
      </c>
      <c r="I61" s="10" t="s">
        <v>86</v>
      </c>
      <c r="J61" s="59" t="s">
        <v>87</v>
      </c>
      <c r="K61" s="211">
        <v>0.13</v>
      </c>
      <c r="L61" s="211">
        <f t="shared" si="2"/>
        <v>0.0029</v>
      </c>
      <c r="M61" s="211">
        <v>0.13</v>
      </c>
      <c r="N61" s="211">
        <f t="shared" si="3"/>
        <v>0.0029</v>
      </c>
      <c r="O61" s="213" t="s">
        <v>28</v>
      </c>
    </row>
    <row r="62" ht="36" customHeight="1" spans="1:15">
      <c r="A62" s="54" t="s">
        <v>20</v>
      </c>
      <c r="B62" s="66" t="s">
        <v>99</v>
      </c>
      <c r="C62" s="66" t="s">
        <v>100</v>
      </c>
      <c r="D62" s="66" t="s">
        <v>23</v>
      </c>
      <c r="E62" s="180">
        <v>0.0092</v>
      </c>
      <c r="F62" s="182">
        <v>42894</v>
      </c>
      <c r="G62" s="30" t="s">
        <v>101</v>
      </c>
      <c r="H62" s="30" t="s">
        <v>34</v>
      </c>
      <c r="I62" s="10" t="s">
        <v>102</v>
      </c>
      <c r="J62" s="59" t="s">
        <v>43</v>
      </c>
      <c r="K62" s="211">
        <v>0.16</v>
      </c>
      <c r="L62" s="211">
        <f t="shared" si="2"/>
        <v>0.0092</v>
      </c>
      <c r="M62" s="211">
        <v>0.16</v>
      </c>
      <c r="N62" s="211">
        <f t="shared" si="3"/>
        <v>0.0092</v>
      </c>
      <c r="O62" s="213" t="s">
        <v>28</v>
      </c>
    </row>
    <row r="63" ht="36" customHeight="1" spans="1:15">
      <c r="A63" s="54" t="s">
        <v>20</v>
      </c>
      <c r="B63" s="66" t="s">
        <v>99</v>
      </c>
      <c r="C63" s="66" t="s">
        <v>100</v>
      </c>
      <c r="D63" s="66" t="s">
        <v>23</v>
      </c>
      <c r="E63" s="180">
        <v>0.08</v>
      </c>
      <c r="F63" s="182">
        <v>42894</v>
      </c>
      <c r="G63" s="30" t="s">
        <v>101</v>
      </c>
      <c r="H63" s="30" t="s">
        <v>34</v>
      </c>
      <c r="I63" s="10" t="s">
        <v>105</v>
      </c>
      <c r="J63" s="59" t="s">
        <v>27</v>
      </c>
      <c r="K63" s="211">
        <v>0.1</v>
      </c>
      <c r="L63" s="211">
        <f t="shared" si="2"/>
        <v>0.08</v>
      </c>
      <c r="M63" s="211">
        <v>0.1</v>
      </c>
      <c r="N63" s="211">
        <f t="shared" si="3"/>
        <v>0.08</v>
      </c>
      <c r="O63" s="213" t="s">
        <v>28</v>
      </c>
    </row>
    <row r="64" ht="36" customHeight="1" spans="1:15">
      <c r="A64" s="54" t="s">
        <v>20</v>
      </c>
      <c r="B64" s="66" t="s">
        <v>99</v>
      </c>
      <c r="C64" s="66" t="s">
        <v>100</v>
      </c>
      <c r="D64" s="66" t="s">
        <v>23</v>
      </c>
      <c r="E64" s="180">
        <v>0.0074</v>
      </c>
      <c r="F64" s="182">
        <v>42894</v>
      </c>
      <c r="G64" s="30" t="s">
        <v>101</v>
      </c>
      <c r="H64" s="30" t="s">
        <v>34</v>
      </c>
      <c r="I64" s="10" t="s">
        <v>103</v>
      </c>
      <c r="J64" s="59" t="s">
        <v>27</v>
      </c>
      <c r="K64" s="211">
        <v>0.35</v>
      </c>
      <c r="L64" s="211">
        <f t="shared" si="2"/>
        <v>0.0074</v>
      </c>
      <c r="M64" s="211">
        <v>0.35</v>
      </c>
      <c r="N64" s="211">
        <f t="shared" si="3"/>
        <v>0.0074</v>
      </c>
      <c r="O64" s="213" t="s">
        <v>28</v>
      </c>
    </row>
    <row r="65" ht="36" customHeight="1" spans="1:15">
      <c r="A65" s="54" t="s">
        <v>20</v>
      </c>
      <c r="B65" s="66" t="s">
        <v>99</v>
      </c>
      <c r="C65" s="66" t="s">
        <v>100</v>
      </c>
      <c r="D65" s="66" t="s">
        <v>23</v>
      </c>
      <c r="E65" s="180">
        <v>0.005</v>
      </c>
      <c r="F65" s="182">
        <v>42894</v>
      </c>
      <c r="G65" s="30" t="s">
        <v>101</v>
      </c>
      <c r="H65" s="30" t="s">
        <v>34</v>
      </c>
      <c r="I65" s="10" t="s">
        <v>106</v>
      </c>
      <c r="J65" s="59" t="s">
        <v>43</v>
      </c>
      <c r="K65" s="211">
        <v>0.32</v>
      </c>
      <c r="L65" s="211">
        <f t="shared" si="2"/>
        <v>0.005</v>
      </c>
      <c r="M65" s="211">
        <v>0.32</v>
      </c>
      <c r="N65" s="211">
        <f t="shared" si="3"/>
        <v>0.005</v>
      </c>
      <c r="O65" s="213" t="s">
        <v>28</v>
      </c>
    </row>
    <row r="66" ht="36" customHeight="1" spans="1:15">
      <c r="A66" s="54" t="s">
        <v>20</v>
      </c>
      <c r="B66" s="66" t="s">
        <v>99</v>
      </c>
      <c r="C66" s="66" t="s">
        <v>100</v>
      </c>
      <c r="D66" s="66" t="s">
        <v>23</v>
      </c>
      <c r="E66" s="180">
        <v>0.04</v>
      </c>
      <c r="F66" s="182">
        <v>42894</v>
      </c>
      <c r="G66" s="30" t="s">
        <v>101</v>
      </c>
      <c r="H66" s="30" t="s">
        <v>34</v>
      </c>
      <c r="I66" s="10" t="s">
        <v>91</v>
      </c>
      <c r="J66" s="10" t="s">
        <v>87</v>
      </c>
      <c r="K66" s="211">
        <v>8.95</v>
      </c>
      <c r="L66" s="211">
        <f t="shared" si="2"/>
        <v>0.04</v>
      </c>
      <c r="M66" s="211">
        <v>6.39</v>
      </c>
      <c r="N66" s="211">
        <f t="shared" si="3"/>
        <v>0.04</v>
      </c>
      <c r="O66" s="213" t="s">
        <v>28</v>
      </c>
    </row>
    <row r="67" ht="36" customHeight="1" spans="1:15">
      <c r="A67" s="54" t="s">
        <v>20</v>
      </c>
      <c r="B67" s="66" t="s">
        <v>99</v>
      </c>
      <c r="C67" s="66" t="s">
        <v>100</v>
      </c>
      <c r="D67" s="66" t="s">
        <v>23</v>
      </c>
      <c r="E67" s="180">
        <v>0.00387632</v>
      </c>
      <c r="F67" s="182">
        <v>42894</v>
      </c>
      <c r="G67" s="30" t="s">
        <v>101</v>
      </c>
      <c r="H67" s="30" t="s">
        <v>34</v>
      </c>
      <c r="I67" s="10" t="s">
        <v>91</v>
      </c>
      <c r="J67" s="10" t="s">
        <v>87</v>
      </c>
      <c r="K67" s="211">
        <v>8.63</v>
      </c>
      <c r="L67" s="211">
        <f t="shared" si="2"/>
        <v>0.00387632</v>
      </c>
      <c r="M67" s="211">
        <v>6.39</v>
      </c>
      <c r="N67" s="211">
        <f t="shared" si="3"/>
        <v>0.00387632</v>
      </c>
      <c r="O67" s="213" t="s">
        <v>28</v>
      </c>
    </row>
    <row r="68" ht="36" customHeight="1" spans="1:15">
      <c r="A68" s="54" t="s">
        <v>20</v>
      </c>
      <c r="B68" s="66" t="s">
        <v>99</v>
      </c>
      <c r="C68" s="66" t="s">
        <v>100</v>
      </c>
      <c r="D68" s="66" t="s">
        <v>23</v>
      </c>
      <c r="E68" s="180">
        <v>0.012324356</v>
      </c>
      <c r="F68" s="182">
        <v>42894</v>
      </c>
      <c r="G68" s="30" t="s">
        <v>101</v>
      </c>
      <c r="H68" s="30" t="s">
        <v>34</v>
      </c>
      <c r="I68" s="10" t="s">
        <v>84</v>
      </c>
      <c r="J68" s="10" t="s">
        <v>43</v>
      </c>
      <c r="K68" s="211">
        <v>0.08</v>
      </c>
      <c r="L68" s="211">
        <f t="shared" si="2"/>
        <v>0.012324356</v>
      </c>
      <c r="M68" s="211">
        <v>0.08</v>
      </c>
      <c r="N68" s="211">
        <f t="shared" si="3"/>
        <v>0.012324356</v>
      </c>
      <c r="O68" s="213" t="s">
        <v>28</v>
      </c>
    </row>
    <row r="69" ht="36" customHeight="1" spans="1:15">
      <c r="A69" s="54" t="s">
        <v>20</v>
      </c>
      <c r="B69" s="66" t="s">
        <v>99</v>
      </c>
      <c r="C69" s="66" t="s">
        <v>100</v>
      </c>
      <c r="D69" s="66" t="s">
        <v>23</v>
      </c>
      <c r="E69" s="180">
        <v>0.008061</v>
      </c>
      <c r="F69" s="182">
        <v>42894</v>
      </c>
      <c r="G69" s="30" t="s">
        <v>101</v>
      </c>
      <c r="H69" s="30" t="s">
        <v>34</v>
      </c>
      <c r="I69" s="10" t="s">
        <v>51</v>
      </c>
      <c r="J69" s="10" t="s">
        <v>49</v>
      </c>
      <c r="K69" s="211">
        <v>1.63</v>
      </c>
      <c r="L69" s="211">
        <f t="shared" si="2"/>
        <v>0.008061</v>
      </c>
      <c r="M69" s="211">
        <v>1.63</v>
      </c>
      <c r="N69" s="211">
        <f t="shared" si="3"/>
        <v>0.008061</v>
      </c>
      <c r="O69" s="213" t="s">
        <v>28</v>
      </c>
    </row>
    <row r="70" ht="36" customHeight="1" spans="1:15">
      <c r="A70" s="54" t="s">
        <v>20</v>
      </c>
      <c r="B70" s="66" t="s">
        <v>99</v>
      </c>
      <c r="C70" s="66" t="s">
        <v>100</v>
      </c>
      <c r="D70" s="66" t="s">
        <v>23</v>
      </c>
      <c r="E70" s="180">
        <v>0.05431683</v>
      </c>
      <c r="F70" s="182">
        <v>42894</v>
      </c>
      <c r="G70" s="30" t="s">
        <v>101</v>
      </c>
      <c r="H70" s="30" t="s">
        <v>34</v>
      </c>
      <c r="I70" s="10" t="s">
        <v>102</v>
      </c>
      <c r="J70" s="10" t="s">
        <v>43</v>
      </c>
      <c r="K70" s="211">
        <v>0.16</v>
      </c>
      <c r="L70" s="211">
        <f t="shared" si="2"/>
        <v>0.05431683</v>
      </c>
      <c r="M70" s="211">
        <v>0.16</v>
      </c>
      <c r="N70" s="211">
        <f t="shared" si="3"/>
        <v>0.05431683</v>
      </c>
      <c r="O70" s="213" t="s">
        <v>28</v>
      </c>
    </row>
    <row r="71" ht="36" customHeight="1" spans="1:15">
      <c r="A71" s="54" t="s">
        <v>20</v>
      </c>
      <c r="B71" s="66" t="s">
        <v>99</v>
      </c>
      <c r="C71" s="66" t="s">
        <v>100</v>
      </c>
      <c r="D71" s="66" t="s">
        <v>23</v>
      </c>
      <c r="E71" s="180">
        <v>0.005</v>
      </c>
      <c r="F71" s="182">
        <v>42894</v>
      </c>
      <c r="G71" s="30" t="s">
        <v>101</v>
      </c>
      <c r="H71" s="30" t="s">
        <v>34</v>
      </c>
      <c r="I71" s="10" t="s">
        <v>107</v>
      </c>
      <c r="J71" s="10" t="s">
        <v>43</v>
      </c>
      <c r="K71" s="211">
        <v>0.29</v>
      </c>
      <c r="L71" s="211">
        <f t="shared" si="2"/>
        <v>0.005</v>
      </c>
      <c r="M71" s="211">
        <v>0.29</v>
      </c>
      <c r="N71" s="211">
        <f t="shared" si="3"/>
        <v>0.005</v>
      </c>
      <c r="O71" s="213" t="s">
        <v>28</v>
      </c>
    </row>
    <row r="72" ht="36" customHeight="1" spans="1:15">
      <c r="A72" s="54" t="s">
        <v>20</v>
      </c>
      <c r="B72" s="66" t="s">
        <v>99</v>
      </c>
      <c r="C72" s="66" t="s">
        <v>100</v>
      </c>
      <c r="D72" s="66" t="s">
        <v>23</v>
      </c>
      <c r="E72" s="180">
        <v>0.02</v>
      </c>
      <c r="F72" s="182">
        <v>42894</v>
      </c>
      <c r="G72" s="30" t="s">
        <v>101</v>
      </c>
      <c r="H72" s="30" t="s">
        <v>34</v>
      </c>
      <c r="I72" s="10" t="s">
        <v>108</v>
      </c>
      <c r="J72" s="10" t="s">
        <v>43</v>
      </c>
      <c r="K72" s="211">
        <v>1.56</v>
      </c>
      <c r="L72" s="211">
        <f t="shared" si="2"/>
        <v>0.02</v>
      </c>
      <c r="M72" s="211">
        <v>1.56</v>
      </c>
      <c r="N72" s="211">
        <f t="shared" si="3"/>
        <v>0.02</v>
      </c>
      <c r="O72" s="213" t="s">
        <v>28</v>
      </c>
    </row>
    <row r="73" ht="36" customHeight="1" spans="1:15">
      <c r="A73" s="54" t="s">
        <v>20</v>
      </c>
      <c r="B73" s="66" t="s">
        <v>99</v>
      </c>
      <c r="C73" s="66" t="s">
        <v>100</v>
      </c>
      <c r="D73" s="66" t="s">
        <v>23</v>
      </c>
      <c r="E73" s="180">
        <v>0.009954</v>
      </c>
      <c r="F73" s="182">
        <v>42894</v>
      </c>
      <c r="G73" s="30" t="s">
        <v>101</v>
      </c>
      <c r="H73" s="30" t="s">
        <v>34</v>
      </c>
      <c r="I73" s="10" t="s">
        <v>103</v>
      </c>
      <c r="J73" s="10" t="s">
        <v>27</v>
      </c>
      <c r="K73" s="211">
        <v>0.35</v>
      </c>
      <c r="L73" s="211">
        <f t="shared" si="2"/>
        <v>0.009954</v>
      </c>
      <c r="M73" s="211">
        <v>0.35</v>
      </c>
      <c r="N73" s="211">
        <f t="shared" si="3"/>
        <v>0.009954</v>
      </c>
      <c r="O73" s="213" t="s">
        <v>28</v>
      </c>
    </row>
    <row r="74" ht="36" customHeight="1" spans="1:15">
      <c r="A74" s="54" t="s">
        <v>20</v>
      </c>
      <c r="B74" s="66" t="s">
        <v>109</v>
      </c>
      <c r="C74" s="66" t="s">
        <v>110</v>
      </c>
      <c r="D74" s="66" t="s">
        <v>23</v>
      </c>
      <c r="E74" s="180">
        <v>0.1</v>
      </c>
      <c r="F74" s="182">
        <v>42538</v>
      </c>
      <c r="G74" s="30" t="s">
        <v>111</v>
      </c>
      <c r="H74" s="30" t="s">
        <v>25</v>
      </c>
      <c r="I74" s="10" t="s">
        <v>112</v>
      </c>
      <c r="J74" s="10" t="s">
        <v>43</v>
      </c>
      <c r="K74" s="211">
        <v>0.25</v>
      </c>
      <c r="L74" s="211">
        <f t="shared" si="2"/>
        <v>0.1</v>
      </c>
      <c r="M74" s="211">
        <v>0.25</v>
      </c>
      <c r="N74" s="211">
        <f t="shared" si="3"/>
        <v>0.1</v>
      </c>
      <c r="O74" s="213" t="s">
        <v>28</v>
      </c>
    </row>
    <row r="75" ht="36" customHeight="1" spans="1:15">
      <c r="A75" s="54" t="s">
        <v>20</v>
      </c>
      <c r="B75" s="66" t="s">
        <v>109</v>
      </c>
      <c r="C75" s="66" t="s">
        <v>110</v>
      </c>
      <c r="D75" s="66" t="s">
        <v>23</v>
      </c>
      <c r="E75" s="180">
        <v>0.05</v>
      </c>
      <c r="F75" s="182">
        <v>42538</v>
      </c>
      <c r="G75" s="30" t="s">
        <v>111</v>
      </c>
      <c r="H75" s="30" t="s">
        <v>25</v>
      </c>
      <c r="I75" s="10" t="s">
        <v>72</v>
      </c>
      <c r="J75" s="10" t="s">
        <v>43</v>
      </c>
      <c r="K75" s="214">
        <v>2.37</v>
      </c>
      <c r="L75" s="214">
        <f>E75+E76+E77+E78</f>
        <v>0.1904</v>
      </c>
      <c r="M75" s="214">
        <v>2.37</v>
      </c>
      <c r="N75" s="214">
        <f t="shared" si="3"/>
        <v>0.1904</v>
      </c>
      <c r="O75" s="215" t="s">
        <v>28</v>
      </c>
    </row>
    <row r="76" ht="36" customHeight="1" spans="1:15">
      <c r="A76" s="54" t="s">
        <v>20</v>
      </c>
      <c r="B76" s="66" t="s">
        <v>109</v>
      </c>
      <c r="C76" s="66" t="s">
        <v>110</v>
      </c>
      <c r="D76" s="66" t="s">
        <v>23</v>
      </c>
      <c r="E76" s="180">
        <v>0.04</v>
      </c>
      <c r="F76" s="182">
        <v>42538</v>
      </c>
      <c r="G76" s="30" t="s">
        <v>111</v>
      </c>
      <c r="H76" s="30" t="s">
        <v>25</v>
      </c>
      <c r="I76" s="10" t="s">
        <v>72</v>
      </c>
      <c r="J76" s="10" t="s">
        <v>43</v>
      </c>
      <c r="K76" s="223"/>
      <c r="L76" s="223"/>
      <c r="M76" s="223"/>
      <c r="N76" s="223"/>
      <c r="O76" s="224"/>
    </row>
    <row r="77" ht="36" customHeight="1" spans="1:15">
      <c r="A77" s="54" t="s">
        <v>20</v>
      </c>
      <c r="B77" s="66" t="s">
        <v>109</v>
      </c>
      <c r="C77" s="66" t="s">
        <v>110</v>
      </c>
      <c r="D77" s="66" t="s">
        <v>23</v>
      </c>
      <c r="E77" s="180">
        <v>0.0104</v>
      </c>
      <c r="F77" s="182">
        <v>42538</v>
      </c>
      <c r="G77" s="30" t="s">
        <v>111</v>
      </c>
      <c r="H77" s="30" t="s">
        <v>25</v>
      </c>
      <c r="I77" s="10" t="s">
        <v>72</v>
      </c>
      <c r="J77" s="10" t="s">
        <v>43</v>
      </c>
      <c r="K77" s="223"/>
      <c r="L77" s="223"/>
      <c r="M77" s="223"/>
      <c r="N77" s="223"/>
      <c r="O77" s="224"/>
    </row>
    <row r="78" ht="36" customHeight="1" spans="1:15">
      <c r="A78" s="54" t="s">
        <v>20</v>
      </c>
      <c r="B78" s="66" t="s">
        <v>109</v>
      </c>
      <c r="C78" s="66" t="s">
        <v>110</v>
      </c>
      <c r="D78" s="66" t="s">
        <v>23</v>
      </c>
      <c r="E78" s="180">
        <v>0.09</v>
      </c>
      <c r="F78" s="182">
        <v>42538</v>
      </c>
      <c r="G78" s="30" t="s">
        <v>111</v>
      </c>
      <c r="H78" s="30" t="s">
        <v>25</v>
      </c>
      <c r="I78" s="10" t="s">
        <v>113</v>
      </c>
      <c r="J78" s="10" t="s">
        <v>43</v>
      </c>
      <c r="K78" s="216"/>
      <c r="L78" s="216"/>
      <c r="M78" s="216"/>
      <c r="N78" s="216"/>
      <c r="O78" s="217"/>
    </row>
    <row r="79" ht="36" customHeight="1" spans="1:15">
      <c r="A79" s="54" t="s">
        <v>20</v>
      </c>
      <c r="B79" s="66" t="s">
        <v>109</v>
      </c>
      <c r="C79" s="66" t="s">
        <v>110</v>
      </c>
      <c r="D79" s="66" t="s">
        <v>23</v>
      </c>
      <c r="E79" s="180">
        <v>0.03</v>
      </c>
      <c r="F79" s="182">
        <v>42538</v>
      </c>
      <c r="G79" s="30" t="s">
        <v>111</v>
      </c>
      <c r="H79" s="30" t="s">
        <v>25</v>
      </c>
      <c r="I79" s="10" t="s">
        <v>114</v>
      </c>
      <c r="J79" s="10" t="s">
        <v>49</v>
      </c>
      <c r="K79" s="211">
        <v>5</v>
      </c>
      <c r="L79" s="211">
        <f>E79</f>
        <v>0.03</v>
      </c>
      <c r="M79" s="211">
        <v>5</v>
      </c>
      <c r="N79" s="211">
        <f>L79</f>
        <v>0.03</v>
      </c>
      <c r="O79" s="213" t="s">
        <v>28</v>
      </c>
    </row>
    <row r="80" ht="36" customHeight="1" spans="1:15">
      <c r="A80" s="54" t="s">
        <v>20</v>
      </c>
      <c r="B80" s="66" t="s">
        <v>109</v>
      </c>
      <c r="C80" s="66" t="s">
        <v>110</v>
      </c>
      <c r="D80" s="66" t="s">
        <v>23</v>
      </c>
      <c r="E80" s="180">
        <v>0.13</v>
      </c>
      <c r="F80" s="182">
        <v>42538</v>
      </c>
      <c r="G80" s="30" t="s">
        <v>111</v>
      </c>
      <c r="H80" s="30" t="s">
        <v>25</v>
      </c>
      <c r="I80" s="10" t="s">
        <v>115</v>
      </c>
      <c r="J80" s="10" t="s">
        <v>43</v>
      </c>
      <c r="K80" s="211">
        <v>0.68</v>
      </c>
      <c r="L80" s="211">
        <v>0.13</v>
      </c>
      <c r="M80" s="211">
        <v>0.68</v>
      </c>
      <c r="N80" s="211">
        <f>L80</f>
        <v>0.13</v>
      </c>
      <c r="O80" s="213" t="s">
        <v>28</v>
      </c>
    </row>
    <row r="81" ht="36" customHeight="1" spans="1:15">
      <c r="A81" s="54" t="s">
        <v>20</v>
      </c>
      <c r="B81" s="66" t="s">
        <v>116</v>
      </c>
      <c r="C81" s="66" t="s">
        <v>117</v>
      </c>
      <c r="D81" s="66" t="s">
        <v>23</v>
      </c>
      <c r="E81" s="180">
        <v>0.0225</v>
      </c>
      <c r="F81" s="182">
        <v>42287</v>
      </c>
      <c r="G81" s="30" t="s">
        <v>118</v>
      </c>
      <c r="H81" s="30" t="s">
        <v>41</v>
      </c>
      <c r="I81" s="10" t="s">
        <v>48</v>
      </c>
      <c r="J81" s="10" t="s">
        <v>49</v>
      </c>
      <c r="K81" s="211">
        <v>0.53</v>
      </c>
      <c r="L81" s="211">
        <f>E81</f>
        <v>0.0225</v>
      </c>
      <c r="M81" s="211">
        <v>0.53</v>
      </c>
      <c r="N81" s="211">
        <f>L81</f>
        <v>0.0225</v>
      </c>
      <c r="O81" s="213" t="s">
        <v>28</v>
      </c>
    </row>
    <row r="82" ht="36" customHeight="1" spans="1:15">
      <c r="A82" s="54" t="s">
        <v>20</v>
      </c>
      <c r="B82" s="66" t="s">
        <v>119</v>
      </c>
      <c r="C82" s="66" t="s">
        <v>120</v>
      </c>
      <c r="D82" s="66" t="s">
        <v>23</v>
      </c>
      <c r="E82" s="180">
        <v>0.0675</v>
      </c>
      <c r="F82" s="182">
        <v>42287</v>
      </c>
      <c r="G82" s="30" t="s">
        <v>24</v>
      </c>
      <c r="H82" s="30" t="s">
        <v>25</v>
      </c>
      <c r="I82" s="10" t="s">
        <v>104</v>
      </c>
      <c r="J82" s="10" t="s">
        <v>49</v>
      </c>
      <c r="K82" s="211">
        <v>0.9</v>
      </c>
      <c r="L82" s="211">
        <f>E82</f>
        <v>0.0675</v>
      </c>
      <c r="M82" s="211">
        <v>0.9</v>
      </c>
      <c r="N82" s="211">
        <f>L82</f>
        <v>0.0675</v>
      </c>
      <c r="O82" s="213" t="s">
        <v>28</v>
      </c>
    </row>
    <row r="83" ht="36" customHeight="1" spans="1:15">
      <c r="A83" s="54" t="s">
        <v>20</v>
      </c>
      <c r="B83" s="66" t="s">
        <v>121</v>
      </c>
      <c r="C83" s="66" t="s">
        <v>122</v>
      </c>
      <c r="D83" s="66" t="s">
        <v>23</v>
      </c>
      <c r="E83" s="180">
        <v>0.0466</v>
      </c>
      <c r="F83" s="182">
        <v>43521</v>
      </c>
      <c r="G83" s="30" t="s">
        <v>40</v>
      </c>
      <c r="H83" s="30" t="s">
        <v>41</v>
      </c>
      <c r="I83" s="18" t="s">
        <v>26</v>
      </c>
      <c r="J83" s="18" t="s">
        <v>27</v>
      </c>
      <c r="K83" s="214">
        <v>0.2</v>
      </c>
      <c r="L83" s="214">
        <f>E83+E84</f>
        <v>0.0666</v>
      </c>
      <c r="M83" s="214">
        <v>0.2</v>
      </c>
      <c r="N83" s="214">
        <v>0.0666</v>
      </c>
      <c r="O83" s="205" t="s">
        <v>28</v>
      </c>
    </row>
    <row r="84" ht="36" customHeight="1" spans="1:15">
      <c r="A84" s="54" t="s">
        <v>20</v>
      </c>
      <c r="B84" s="66" t="s">
        <v>121</v>
      </c>
      <c r="C84" s="69" t="s">
        <v>122</v>
      </c>
      <c r="D84" s="69" t="s">
        <v>23</v>
      </c>
      <c r="E84" s="218">
        <v>0.02</v>
      </c>
      <c r="F84" s="219">
        <v>43521</v>
      </c>
      <c r="G84" s="77" t="s">
        <v>40</v>
      </c>
      <c r="H84" s="220" t="s">
        <v>41</v>
      </c>
      <c r="I84" s="21" t="s">
        <v>26</v>
      </c>
      <c r="J84" s="21" t="s">
        <v>27</v>
      </c>
      <c r="K84" s="223"/>
      <c r="L84" s="223"/>
      <c r="M84" s="223"/>
      <c r="N84" s="223"/>
      <c r="O84" s="209"/>
    </row>
    <row r="85" ht="34" customHeight="1" spans="1:15">
      <c r="A85" s="54" t="s">
        <v>20</v>
      </c>
      <c r="B85" s="21" t="s">
        <v>123</v>
      </c>
      <c r="C85" s="66" t="s">
        <v>124</v>
      </c>
      <c r="D85" s="66" t="s">
        <v>23</v>
      </c>
      <c r="E85" s="218">
        <v>0.0963</v>
      </c>
      <c r="F85" s="221">
        <v>44740</v>
      </c>
      <c r="G85" s="66">
        <v>2.94</v>
      </c>
      <c r="H85" s="222" t="s">
        <v>41</v>
      </c>
      <c r="I85" s="21" t="s">
        <v>125</v>
      </c>
      <c r="J85" s="21" t="s">
        <v>87</v>
      </c>
      <c r="K85" s="211">
        <v>0.0963</v>
      </c>
      <c r="L85" s="211">
        <v>0.0963</v>
      </c>
      <c r="M85" s="80"/>
      <c r="N85" s="211"/>
      <c r="O85" s="201" t="s">
        <v>126</v>
      </c>
    </row>
    <row r="86" ht="34" customHeight="1" spans="1:15">
      <c r="A86" s="54" t="s">
        <v>20</v>
      </c>
      <c r="B86" s="21" t="s">
        <v>123</v>
      </c>
      <c r="C86" s="66" t="s">
        <v>124</v>
      </c>
      <c r="D86" s="66" t="s">
        <v>23</v>
      </c>
      <c r="E86" s="180">
        <v>0.26</v>
      </c>
      <c r="F86" s="221">
        <v>44740</v>
      </c>
      <c r="G86" s="66">
        <v>2.94</v>
      </c>
      <c r="H86" s="222" t="s">
        <v>41</v>
      </c>
      <c r="I86" s="21" t="s">
        <v>127</v>
      </c>
      <c r="J86" s="21" t="s">
        <v>27</v>
      </c>
      <c r="K86" s="211">
        <v>2.5675</v>
      </c>
      <c r="L86" s="211">
        <v>0.26</v>
      </c>
      <c r="M86" s="80"/>
      <c r="N86" s="211"/>
      <c r="O86" s="201" t="s">
        <v>126</v>
      </c>
    </row>
    <row r="87" spans="6:6">
      <c r="F87" s="219"/>
    </row>
  </sheetData>
  <autoFilter xmlns:etc="http://www.wps.cn/officeDocument/2017/etCustomData" ref="B6:W86" etc:filterBottomFollowUsedRange="0">
    <extLst/>
  </autoFilter>
  <mergeCells count="36">
    <mergeCell ref="B1:N1"/>
    <mergeCell ref="B2:C2"/>
    <mergeCell ref="B3:O3"/>
    <mergeCell ref="C5:H5"/>
    <mergeCell ref="K5:L5"/>
    <mergeCell ref="M5:N5"/>
    <mergeCell ref="A5:A6"/>
    <mergeCell ref="B5:B6"/>
    <mergeCell ref="I5:I6"/>
    <mergeCell ref="J5:J6"/>
    <mergeCell ref="K12:K17"/>
    <mergeCell ref="K18:K19"/>
    <mergeCell ref="K29:K30"/>
    <mergeCell ref="K75:K78"/>
    <mergeCell ref="K83:K84"/>
    <mergeCell ref="L12:L17"/>
    <mergeCell ref="L18:L19"/>
    <mergeCell ref="L29:L30"/>
    <mergeCell ref="L75:L78"/>
    <mergeCell ref="L83:L84"/>
    <mergeCell ref="M12:M17"/>
    <mergeCell ref="M18:M19"/>
    <mergeCell ref="M29:M30"/>
    <mergeCell ref="M75:M78"/>
    <mergeCell ref="M83:M84"/>
    <mergeCell ref="N12:N17"/>
    <mergeCell ref="N18:N19"/>
    <mergeCell ref="N29:N30"/>
    <mergeCell ref="N75:N78"/>
    <mergeCell ref="N83:N84"/>
    <mergeCell ref="O5:O6"/>
    <mergeCell ref="O12:O17"/>
    <mergeCell ref="O18:O19"/>
    <mergeCell ref="O29:O30"/>
    <mergeCell ref="O75:O78"/>
    <mergeCell ref="O83:O84"/>
  </mergeCells>
  <printOptions horizontalCentered="1"/>
  <pageMargins left="0.393055555555556" right="0.393055555555556" top="0.393055555555556" bottom="0.393055555555556" header="0" footer="0"/>
  <pageSetup paperSize="9" scale="58" fitToHeight="0" orientation="landscape" horizontalDpi="600"/>
  <headerFooter>
    <oddFooter>&amp;C第 &amp;P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4"/>
  <sheetViews>
    <sheetView zoomScale="80" zoomScaleNormal="80" topLeftCell="A13" workbookViewId="0">
      <selection activeCell="J13" sqref="J13:J15"/>
    </sheetView>
  </sheetViews>
  <sheetFormatPr defaultColWidth="10" defaultRowHeight="13.5"/>
  <cols>
    <col min="1" max="1" width="8.18333333333333" style="37" customWidth="1"/>
    <col min="2" max="2" width="70.125" style="37" customWidth="1"/>
    <col min="3" max="3" width="9.125" style="36" customWidth="1"/>
    <col min="4" max="4" width="11.75" style="36" customWidth="1"/>
    <col min="5" max="5" width="12.5" style="38" customWidth="1"/>
    <col min="6" max="6" width="12.75" style="36" customWidth="1"/>
    <col min="7" max="8" width="9.125" style="36" customWidth="1"/>
    <col min="9" max="9" width="14.75" style="37" customWidth="1"/>
    <col min="10" max="10" width="14.75" style="39" customWidth="1"/>
    <col min="11" max="11" width="40.375" style="40" customWidth="1"/>
    <col min="12" max="12" width="27.975" style="39" customWidth="1"/>
    <col min="13" max="13" width="13.125" style="38" customWidth="1"/>
    <col min="14" max="14" width="12.2166666666667" style="41" customWidth="1"/>
    <col min="15" max="15" width="12.225" style="38" customWidth="1"/>
    <col min="16" max="16" width="12.225" style="41" customWidth="1"/>
    <col min="17" max="17" width="12.225" style="42" customWidth="1"/>
    <col min="18" max="18" width="9.125" style="37" customWidth="1"/>
    <col min="19" max="19" width="11" style="36" customWidth="1"/>
    <col min="20" max="20" width="9.76666666666667" style="36" customWidth="1"/>
    <col min="21" max="16384" width="10" style="36"/>
  </cols>
  <sheetData>
    <row r="1" ht="39" customHeight="1" spans="2:17">
      <c r="B1" s="43" t="s">
        <v>0</v>
      </c>
      <c r="C1" s="43"/>
      <c r="D1" s="43"/>
      <c r="E1" s="43"/>
      <c r="F1" s="43"/>
      <c r="G1" s="43"/>
      <c r="H1" s="43"/>
      <c r="I1" s="43"/>
      <c r="J1" s="81"/>
      <c r="K1" s="43"/>
      <c r="L1" s="82"/>
      <c r="M1" s="43"/>
      <c r="N1" s="43"/>
      <c r="O1" s="82"/>
      <c r="P1" s="43"/>
      <c r="Q1" s="43"/>
    </row>
    <row r="2" ht="25" customHeight="1" spans="2:17">
      <c r="B2" s="40" t="s">
        <v>128</v>
      </c>
      <c r="C2" s="43"/>
      <c r="D2" s="43"/>
      <c r="E2" s="43"/>
      <c r="F2" s="43"/>
      <c r="G2" s="43"/>
      <c r="H2" s="43"/>
      <c r="I2" s="43"/>
      <c r="J2" s="81"/>
      <c r="K2" s="43"/>
      <c r="L2" s="82"/>
      <c r="M2" s="43"/>
      <c r="N2" s="43"/>
      <c r="O2" s="82"/>
      <c r="P2" s="36"/>
      <c r="Q2" s="160"/>
    </row>
    <row r="3" ht="27.85" customHeight="1" spans="2:19">
      <c r="B3" s="44" t="s">
        <v>129</v>
      </c>
      <c r="C3" s="44"/>
      <c r="D3" s="44"/>
      <c r="E3" s="45"/>
      <c r="F3" s="44"/>
      <c r="G3" s="44"/>
      <c r="H3" s="44"/>
      <c r="I3" s="44"/>
      <c r="J3" s="83"/>
      <c r="K3" s="84"/>
      <c r="L3" s="44"/>
      <c r="M3" s="45"/>
      <c r="N3" s="85"/>
      <c r="O3" s="45"/>
      <c r="P3" s="85"/>
      <c r="Q3" s="85"/>
      <c r="R3" s="44"/>
      <c r="S3" s="44"/>
    </row>
    <row r="4" ht="14.3" customHeight="1" spans="2:19">
      <c r="B4" s="46"/>
      <c r="C4" s="46"/>
      <c r="D4" s="46"/>
      <c r="E4" s="47"/>
      <c r="F4" s="46"/>
      <c r="G4" s="46"/>
      <c r="H4" s="46"/>
      <c r="I4" s="86"/>
      <c r="J4" s="87"/>
      <c r="K4" s="88"/>
      <c r="L4" s="87"/>
      <c r="M4" s="89"/>
      <c r="N4" s="90"/>
      <c r="O4" s="47"/>
      <c r="P4" s="90"/>
      <c r="Q4" s="161"/>
      <c r="R4" s="86"/>
      <c r="S4" s="162" t="s">
        <v>3</v>
      </c>
    </row>
    <row r="5" ht="30" customHeight="1" spans="1:19">
      <c r="A5" s="48" t="s">
        <v>4</v>
      </c>
      <c r="B5" s="49" t="s">
        <v>5</v>
      </c>
      <c r="C5" s="50" t="s">
        <v>130</v>
      </c>
      <c r="D5" s="50"/>
      <c r="E5" s="51"/>
      <c r="F5" s="50"/>
      <c r="G5" s="50"/>
      <c r="H5" s="50"/>
      <c r="I5" s="91" t="s">
        <v>131</v>
      </c>
      <c r="J5" s="92" t="s">
        <v>132</v>
      </c>
      <c r="K5" s="93" t="s">
        <v>7</v>
      </c>
      <c r="L5" s="94" t="s">
        <v>8</v>
      </c>
      <c r="M5" s="95" t="s">
        <v>9</v>
      </c>
      <c r="N5" s="96"/>
      <c r="O5" s="97" t="s">
        <v>10</v>
      </c>
      <c r="P5" s="98"/>
      <c r="Q5" s="163" t="s">
        <v>11</v>
      </c>
      <c r="R5" s="163" t="s">
        <v>133</v>
      </c>
      <c r="S5" s="53" t="s">
        <v>134</v>
      </c>
    </row>
    <row r="6" ht="48" customHeight="1" spans="1:19">
      <c r="A6" s="48"/>
      <c r="B6" s="52"/>
      <c r="C6" s="53" t="s">
        <v>12</v>
      </c>
      <c r="D6" s="53" t="s">
        <v>13</v>
      </c>
      <c r="E6" s="51" t="s">
        <v>14</v>
      </c>
      <c r="F6" s="53" t="s">
        <v>15</v>
      </c>
      <c r="G6" s="53" t="s">
        <v>16</v>
      </c>
      <c r="H6" s="53" t="s">
        <v>17</v>
      </c>
      <c r="I6" s="99"/>
      <c r="J6" s="100"/>
      <c r="K6" s="93"/>
      <c r="L6" s="94"/>
      <c r="M6" s="101"/>
      <c r="N6" s="102" t="s">
        <v>18</v>
      </c>
      <c r="O6" s="101"/>
      <c r="P6" s="102" t="s">
        <v>18</v>
      </c>
      <c r="Q6" s="164"/>
      <c r="R6" s="164"/>
      <c r="S6" s="53"/>
    </row>
    <row r="7" ht="48" customHeight="1" spans="1:19">
      <c r="A7" s="54"/>
      <c r="B7" s="55" t="s">
        <v>19</v>
      </c>
      <c r="C7" s="56"/>
      <c r="D7" s="56"/>
      <c r="E7" s="57">
        <f>SUBTOTAL(9,E8:E64)</f>
        <v>21.487</v>
      </c>
      <c r="F7" s="56"/>
      <c r="G7" s="56"/>
      <c r="H7" s="56"/>
      <c r="I7" s="103"/>
      <c r="J7" s="104"/>
      <c r="K7" s="105"/>
      <c r="L7" s="106"/>
      <c r="M7" s="107">
        <f>SUBTOTAL(9,M8:M64)</f>
        <v>82.8526</v>
      </c>
      <c r="N7" s="107">
        <f>SUBTOTAL(9,N8:N64)</f>
        <v>21.487</v>
      </c>
      <c r="O7" s="107">
        <f>SUBTOTAL(9,O8:O64)</f>
        <v>31.2403</v>
      </c>
      <c r="P7" s="107">
        <f>SUBTOTAL(9,P8:P64)</f>
        <v>21.487</v>
      </c>
      <c r="Q7" s="165"/>
      <c r="R7" s="165"/>
      <c r="S7" s="107"/>
    </row>
    <row r="8" ht="36" customHeight="1" spans="1:19">
      <c r="A8" s="54" t="s">
        <v>20</v>
      </c>
      <c r="B8" s="58" t="s">
        <v>135</v>
      </c>
      <c r="C8" s="10" t="s">
        <v>136</v>
      </c>
      <c r="D8" s="59" t="s">
        <v>137</v>
      </c>
      <c r="E8" s="60">
        <v>0.044</v>
      </c>
      <c r="F8" s="61">
        <v>42933</v>
      </c>
      <c r="G8" s="10" t="s">
        <v>138</v>
      </c>
      <c r="H8" s="10" t="s">
        <v>34</v>
      </c>
      <c r="I8" s="10" t="s">
        <v>139</v>
      </c>
      <c r="J8" s="108" t="s">
        <v>140</v>
      </c>
      <c r="K8" s="109" t="s">
        <v>141</v>
      </c>
      <c r="L8" s="110" t="s">
        <v>43</v>
      </c>
      <c r="M8" s="111">
        <v>1.3456</v>
      </c>
      <c r="N8" s="111">
        <f>E8+E9</f>
        <v>0.088</v>
      </c>
      <c r="O8" s="111">
        <v>1.3456</v>
      </c>
      <c r="P8" s="111">
        <f>N8</f>
        <v>0.088</v>
      </c>
      <c r="Q8" s="165" t="s">
        <v>44</v>
      </c>
      <c r="R8" s="165" t="s">
        <v>142</v>
      </c>
      <c r="S8" s="107"/>
    </row>
    <row r="9" ht="36" customHeight="1" spans="1:19">
      <c r="A9" s="54" t="s">
        <v>20</v>
      </c>
      <c r="B9" s="58" t="s">
        <v>143</v>
      </c>
      <c r="C9" s="10" t="s">
        <v>144</v>
      </c>
      <c r="D9" s="59" t="s">
        <v>137</v>
      </c>
      <c r="E9" s="60">
        <v>0.044</v>
      </c>
      <c r="F9" s="61">
        <v>42933</v>
      </c>
      <c r="G9" s="10" t="s">
        <v>145</v>
      </c>
      <c r="H9" s="10" t="s">
        <v>25</v>
      </c>
      <c r="I9" s="10" t="s">
        <v>139</v>
      </c>
      <c r="J9" s="112"/>
      <c r="K9" s="113"/>
      <c r="L9" s="114"/>
      <c r="M9" s="115"/>
      <c r="N9" s="115"/>
      <c r="O9" s="115"/>
      <c r="P9" s="115"/>
      <c r="Q9" s="165"/>
      <c r="R9" s="165"/>
      <c r="S9" s="107"/>
    </row>
    <row r="10" ht="36" customHeight="1" spans="1:19">
      <c r="A10" s="54" t="s">
        <v>20</v>
      </c>
      <c r="B10" s="58" t="s">
        <v>146</v>
      </c>
      <c r="C10" s="10" t="s">
        <v>147</v>
      </c>
      <c r="D10" s="59" t="s">
        <v>137</v>
      </c>
      <c r="E10" s="60">
        <v>0.015956</v>
      </c>
      <c r="F10" s="61">
        <v>42933</v>
      </c>
      <c r="G10" s="10" t="s">
        <v>148</v>
      </c>
      <c r="H10" s="10" t="s">
        <v>41</v>
      </c>
      <c r="I10" s="10" t="s">
        <v>149</v>
      </c>
      <c r="J10" s="116" t="s">
        <v>140</v>
      </c>
      <c r="K10" s="59" t="s">
        <v>150</v>
      </c>
      <c r="L10" s="117" t="s">
        <v>43</v>
      </c>
      <c r="M10" s="107">
        <v>0.0384</v>
      </c>
      <c r="N10" s="107">
        <f>E10</f>
        <v>0.015956</v>
      </c>
      <c r="O10" s="107">
        <v>0.016</v>
      </c>
      <c r="P10" s="107">
        <f>N10</f>
        <v>0.015956</v>
      </c>
      <c r="Q10" s="165" t="s">
        <v>44</v>
      </c>
      <c r="R10" s="165" t="s">
        <v>142</v>
      </c>
      <c r="S10" s="107"/>
    </row>
    <row r="11" ht="36" customHeight="1" spans="1:19">
      <c r="A11" s="54" t="s">
        <v>20</v>
      </c>
      <c r="B11" s="58" t="s">
        <v>146</v>
      </c>
      <c r="C11" s="10" t="s">
        <v>147</v>
      </c>
      <c r="D11" s="59" t="s">
        <v>137</v>
      </c>
      <c r="E11" s="60">
        <v>0.005044</v>
      </c>
      <c r="F11" s="61">
        <v>42933</v>
      </c>
      <c r="G11" s="10" t="s">
        <v>148</v>
      </c>
      <c r="H11" s="10" t="s">
        <v>41</v>
      </c>
      <c r="I11" s="10" t="s">
        <v>149</v>
      </c>
      <c r="J11" s="116" t="s">
        <v>140</v>
      </c>
      <c r="K11" s="59" t="s">
        <v>151</v>
      </c>
      <c r="L11" s="117" t="s">
        <v>43</v>
      </c>
      <c r="M11" s="107">
        <v>3.6</v>
      </c>
      <c r="N11" s="107">
        <f>E11</f>
        <v>0.005044</v>
      </c>
      <c r="O11" s="107">
        <v>0.005</v>
      </c>
      <c r="P11" s="107">
        <f>N11</f>
        <v>0.005044</v>
      </c>
      <c r="Q11" s="165" t="s">
        <v>44</v>
      </c>
      <c r="R11" s="165" t="s">
        <v>142</v>
      </c>
      <c r="S11" s="107"/>
    </row>
    <row r="12" ht="27" spans="1:19">
      <c r="A12" s="54" t="s">
        <v>20</v>
      </c>
      <c r="B12" s="58" t="s">
        <v>152</v>
      </c>
      <c r="C12" s="10" t="s">
        <v>153</v>
      </c>
      <c r="D12" s="59" t="s">
        <v>154</v>
      </c>
      <c r="E12" s="60">
        <v>0.1</v>
      </c>
      <c r="F12" s="61">
        <v>43969</v>
      </c>
      <c r="G12" s="10" t="s">
        <v>155</v>
      </c>
      <c r="H12" s="10" t="s">
        <v>156</v>
      </c>
      <c r="I12" s="10" t="s">
        <v>157</v>
      </c>
      <c r="J12" s="118" t="s">
        <v>158</v>
      </c>
      <c r="K12" s="59" t="s">
        <v>159</v>
      </c>
      <c r="L12" s="117" t="s">
        <v>160</v>
      </c>
      <c r="M12" s="107">
        <v>0.28</v>
      </c>
      <c r="N12" s="107">
        <f>E12</f>
        <v>0.1</v>
      </c>
      <c r="O12" s="107">
        <v>0.2285</v>
      </c>
      <c r="P12" s="107">
        <f>N12</f>
        <v>0.1</v>
      </c>
      <c r="Q12" s="166" t="s">
        <v>161</v>
      </c>
      <c r="R12" s="166" t="s">
        <v>162</v>
      </c>
      <c r="S12" s="107"/>
    </row>
    <row r="13" ht="23" customHeight="1" spans="1:19">
      <c r="A13" s="54" t="s">
        <v>20</v>
      </c>
      <c r="B13" s="58" t="s">
        <v>163</v>
      </c>
      <c r="C13" s="10" t="s">
        <v>164</v>
      </c>
      <c r="D13" s="59" t="s">
        <v>137</v>
      </c>
      <c r="E13" s="60">
        <v>0.1</v>
      </c>
      <c r="F13" s="61">
        <v>43832</v>
      </c>
      <c r="G13" s="10" t="s">
        <v>40</v>
      </c>
      <c r="H13" s="10" t="s">
        <v>41</v>
      </c>
      <c r="I13" s="10" t="s">
        <v>157</v>
      </c>
      <c r="J13" s="119" t="s">
        <v>165</v>
      </c>
      <c r="K13" s="64" t="s">
        <v>166</v>
      </c>
      <c r="L13" s="120" t="s">
        <v>160</v>
      </c>
      <c r="M13" s="111">
        <v>1.69</v>
      </c>
      <c r="N13" s="111">
        <f>E13+E14+E15</f>
        <v>0.8</v>
      </c>
      <c r="O13" s="111">
        <v>0.915</v>
      </c>
      <c r="P13" s="111">
        <f>N13</f>
        <v>0.8</v>
      </c>
      <c r="Q13" s="166" t="s">
        <v>167</v>
      </c>
      <c r="R13" s="167" t="s">
        <v>162</v>
      </c>
      <c r="S13" s="107"/>
    </row>
    <row r="14" ht="27" spans="1:19">
      <c r="A14" s="54" t="s">
        <v>20</v>
      </c>
      <c r="B14" s="58" t="s">
        <v>163</v>
      </c>
      <c r="C14" s="10" t="s">
        <v>164</v>
      </c>
      <c r="D14" s="59" t="s">
        <v>137</v>
      </c>
      <c r="E14" s="60">
        <v>0.2</v>
      </c>
      <c r="F14" s="61">
        <v>43832</v>
      </c>
      <c r="G14" s="10" t="s">
        <v>40</v>
      </c>
      <c r="H14" s="10" t="s">
        <v>41</v>
      </c>
      <c r="I14" s="10" t="s">
        <v>157</v>
      </c>
      <c r="J14" s="121"/>
      <c r="K14" s="122"/>
      <c r="L14" s="123"/>
      <c r="M14" s="124"/>
      <c r="N14" s="124"/>
      <c r="O14" s="124"/>
      <c r="P14" s="124"/>
      <c r="Q14" s="166"/>
      <c r="R14" s="167"/>
      <c r="S14" s="107"/>
    </row>
    <row r="15" ht="27" spans="1:19">
      <c r="A15" s="54" t="s">
        <v>20</v>
      </c>
      <c r="B15" s="58" t="s">
        <v>168</v>
      </c>
      <c r="C15" s="10" t="s">
        <v>169</v>
      </c>
      <c r="D15" s="59" t="s">
        <v>154</v>
      </c>
      <c r="E15" s="60">
        <v>0.5</v>
      </c>
      <c r="F15" s="61">
        <v>44497</v>
      </c>
      <c r="G15" s="10" t="s">
        <v>170</v>
      </c>
      <c r="H15" s="10" t="s">
        <v>41</v>
      </c>
      <c r="I15" s="10" t="s">
        <v>157</v>
      </c>
      <c r="J15" s="121"/>
      <c r="K15" s="125"/>
      <c r="L15" s="114"/>
      <c r="M15" s="115"/>
      <c r="N15" s="115"/>
      <c r="O15" s="115"/>
      <c r="P15" s="115"/>
      <c r="Q15" s="166"/>
      <c r="R15" s="167"/>
      <c r="S15" s="107"/>
    </row>
    <row r="16" ht="27" spans="1:19">
      <c r="A16" s="54" t="s">
        <v>20</v>
      </c>
      <c r="B16" s="58" t="s">
        <v>171</v>
      </c>
      <c r="C16" s="10" t="s">
        <v>172</v>
      </c>
      <c r="D16" s="59" t="s">
        <v>154</v>
      </c>
      <c r="E16" s="60">
        <v>0.35</v>
      </c>
      <c r="F16" s="61">
        <v>44091</v>
      </c>
      <c r="G16" s="10" t="s">
        <v>54</v>
      </c>
      <c r="H16" s="10" t="s">
        <v>156</v>
      </c>
      <c r="I16" s="10" t="s">
        <v>173</v>
      </c>
      <c r="J16" s="108" t="s">
        <v>140</v>
      </c>
      <c r="K16" s="64" t="s">
        <v>174</v>
      </c>
      <c r="L16" s="110" t="s">
        <v>87</v>
      </c>
      <c r="M16" s="111">
        <v>1.3</v>
      </c>
      <c r="N16" s="111">
        <f>E16+E17</f>
        <v>0.6</v>
      </c>
      <c r="O16" s="111">
        <v>0.88</v>
      </c>
      <c r="P16" s="111">
        <f>N16</f>
        <v>0.6</v>
      </c>
      <c r="Q16" s="165" t="s">
        <v>175</v>
      </c>
      <c r="R16" s="165" t="s">
        <v>142</v>
      </c>
      <c r="S16" s="107"/>
    </row>
    <row r="17" ht="27" spans="1:19">
      <c r="A17" s="54" t="s">
        <v>20</v>
      </c>
      <c r="B17" s="58" t="s">
        <v>176</v>
      </c>
      <c r="C17" s="10" t="s">
        <v>177</v>
      </c>
      <c r="D17" s="59" t="s">
        <v>154</v>
      </c>
      <c r="E17" s="60">
        <v>0.25</v>
      </c>
      <c r="F17" s="61">
        <v>44497</v>
      </c>
      <c r="G17" s="10" t="s">
        <v>178</v>
      </c>
      <c r="H17" s="10" t="s">
        <v>156</v>
      </c>
      <c r="I17" s="10" t="s">
        <v>173</v>
      </c>
      <c r="J17" s="112"/>
      <c r="K17" s="125"/>
      <c r="L17" s="114"/>
      <c r="M17" s="115"/>
      <c r="N17" s="115"/>
      <c r="O17" s="115"/>
      <c r="P17" s="115"/>
      <c r="Q17" s="165"/>
      <c r="R17" s="165"/>
      <c r="S17" s="107"/>
    </row>
    <row r="18" ht="27" spans="1:19">
      <c r="A18" s="54" t="s">
        <v>20</v>
      </c>
      <c r="B18" s="58" t="s">
        <v>171</v>
      </c>
      <c r="C18" s="10" t="s">
        <v>172</v>
      </c>
      <c r="D18" s="59" t="s">
        <v>154</v>
      </c>
      <c r="E18" s="60">
        <v>0.5</v>
      </c>
      <c r="F18" s="61">
        <v>44091</v>
      </c>
      <c r="G18" s="10" t="s">
        <v>54</v>
      </c>
      <c r="H18" s="10" t="s">
        <v>156</v>
      </c>
      <c r="I18" s="10" t="s">
        <v>179</v>
      </c>
      <c r="J18" s="108" t="s">
        <v>140</v>
      </c>
      <c r="K18" s="64" t="s">
        <v>180</v>
      </c>
      <c r="L18" s="110" t="s">
        <v>181</v>
      </c>
      <c r="M18" s="111">
        <v>3.4437</v>
      </c>
      <c r="N18" s="111">
        <f>E18+E19+E20</f>
        <v>1.5</v>
      </c>
      <c r="O18" s="111">
        <v>1.5</v>
      </c>
      <c r="P18" s="111">
        <f>N18</f>
        <v>1.5</v>
      </c>
      <c r="Q18" s="165" t="s">
        <v>175</v>
      </c>
      <c r="R18" s="165" t="s">
        <v>142</v>
      </c>
      <c r="S18" s="107"/>
    </row>
    <row r="19" ht="27" spans="1:19">
      <c r="A19" s="54" t="s">
        <v>20</v>
      </c>
      <c r="B19" s="58" t="s">
        <v>182</v>
      </c>
      <c r="C19" s="10" t="s">
        <v>183</v>
      </c>
      <c r="D19" s="59" t="s">
        <v>137</v>
      </c>
      <c r="E19" s="60">
        <v>0.3</v>
      </c>
      <c r="F19" s="61">
        <v>43840</v>
      </c>
      <c r="G19" s="10" t="s">
        <v>184</v>
      </c>
      <c r="H19" s="10" t="s">
        <v>156</v>
      </c>
      <c r="I19" s="10" t="s">
        <v>179</v>
      </c>
      <c r="J19" s="126"/>
      <c r="K19" s="122"/>
      <c r="L19" s="123"/>
      <c r="M19" s="124"/>
      <c r="N19" s="124"/>
      <c r="O19" s="124"/>
      <c r="P19" s="124"/>
      <c r="Q19" s="165"/>
      <c r="R19" s="165"/>
      <c r="S19" s="107"/>
    </row>
    <row r="20" ht="27" spans="1:19">
      <c r="A20" s="54" t="s">
        <v>20</v>
      </c>
      <c r="B20" s="58" t="s">
        <v>182</v>
      </c>
      <c r="C20" s="10" t="s">
        <v>183</v>
      </c>
      <c r="D20" s="59" t="s">
        <v>137</v>
      </c>
      <c r="E20" s="60">
        <v>0.7</v>
      </c>
      <c r="F20" s="61">
        <v>43840</v>
      </c>
      <c r="G20" s="10" t="s">
        <v>184</v>
      </c>
      <c r="H20" s="10" t="s">
        <v>156</v>
      </c>
      <c r="I20" s="10" t="s">
        <v>179</v>
      </c>
      <c r="J20" s="112"/>
      <c r="K20" s="125"/>
      <c r="L20" s="114"/>
      <c r="M20" s="115"/>
      <c r="N20" s="115"/>
      <c r="O20" s="115"/>
      <c r="P20" s="115"/>
      <c r="Q20" s="165"/>
      <c r="R20" s="165"/>
      <c r="S20" s="107"/>
    </row>
    <row r="21" ht="27" spans="1:19">
      <c r="A21" s="54" t="s">
        <v>20</v>
      </c>
      <c r="B21" s="58" t="s">
        <v>185</v>
      </c>
      <c r="C21" s="10" t="s">
        <v>186</v>
      </c>
      <c r="D21" s="59" t="s">
        <v>154</v>
      </c>
      <c r="E21" s="60">
        <v>0.25</v>
      </c>
      <c r="F21" s="61">
        <v>43969</v>
      </c>
      <c r="G21" s="10" t="s">
        <v>187</v>
      </c>
      <c r="H21" s="10" t="s">
        <v>41</v>
      </c>
      <c r="I21" s="10" t="s">
        <v>188</v>
      </c>
      <c r="J21" s="108" t="s">
        <v>140</v>
      </c>
      <c r="K21" s="64" t="s">
        <v>189</v>
      </c>
      <c r="L21" s="127" t="s">
        <v>87</v>
      </c>
      <c r="M21" s="111">
        <v>1.85</v>
      </c>
      <c r="N21" s="111">
        <f>E21+E22+E23+E24</f>
        <v>1.16</v>
      </c>
      <c r="O21" s="111">
        <v>1.16</v>
      </c>
      <c r="P21" s="111">
        <f>N21</f>
        <v>1.16</v>
      </c>
      <c r="Q21" s="165" t="s">
        <v>175</v>
      </c>
      <c r="R21" s="165" t="s">
        <v>142</v>
      </c>
      <c r="S21" s="107"/>
    </row>
    <row r="22" s="36" customFormat="1" ht="27" spans="1:19">
      <c r="A22" s="54" t="s">
        <v>20</v>
      </c>
      <c r="B22" s="58" t="s">
        <v>190</v>
      </c>
      <c r="C22" s="10" t="s">
        <v>191</v>
      </c>
      <c r="D22" s="59" t="s">
        <v>154</v>
      </c>
      <c r="E22" s="60">
        <v>0.23</v>
      </c>
      <c r="F22" s="61">
        <v>44091</v>
      </c>
      <c r="G22" s="10" t="s">
        <v>192</v>
      </c>
      <c r="H22" s="10" t="s">
        <v>41</v>
      </c>
      <c r="I22" s="10" t="s">
        <v>188</v>
      </c>
      <c r="J22" s="126"/>
      <c r="K22" s="122"/>
      <c r="L22" s="128"/>
      <c r="M22" s="124"/>
      <c r="N22" s="124"/>
      <c r="O22" s="124"/>
      <c r="P22" s="124"/>
      <c r="Q22" s="165"/>
      <c r="R22" s="165"/>
      <c r="S22" s="107"/>
    </row>
    <row r="23" ht="27" spans="1:19">
      <c r="A23" s="54" t="s">
        <v>20</v>
      </c>
      <c r="B23" s="58" t="s">
        <v>193</v>
      </c>
      <c r="C23" s="10" t="s">
        <v>194</v>
      </c>
      <c r="D23" s="59" t="s">
        <v>154</v>
      </c>
      <c r="E23" s="60">
        <v>0.23</v>
      </c>
      <c r="F23" s="61">
        <v>44497</v>
      </c>
      <c r="G23" s="10" t="s">
        <v>170</v>
      </c>
      <c r="H23" s="10" t="s">
        <v>41</v>
      </c>
      <c r="I23" s="10" t="s">
        <v>188</v>
      </c>
      <c r="J23" s="126"/>
      <c r="K23" s="122"/>
      <c r="L23" s="128"/>
      <c r="M23" s="124"/>
      <c r="N23" s="124"/>
      <c r="O23" s="124"/>
      <c r="P23" s="124"/>
      <c r="Q23" s="165"/>
      <c r="R23" s="165"/>
      <c r="S23" s="107"/>
    </row>
    <row r="24" ht="27" spans="1:19">
      <c r="A24" s="54" t="s">
        <v>20</v>
      </c>
      <c r="B24" s="58" t="s">
        <v>195</v>
      </c>
      <c r="C24" s="10" t="s">
        <v>196</v>
      </c>
      <c r="D24" s="59" t="s">
        <v>154</v>
      </c>
      <c r="E24" s="60">
        <v>0.45</v>
      </c>
      <c r="F24" s="61">
        <v>44357</v>
      </c>
      <c r="G24" s="10" t="s">
        <v>197</v>
      </c>
      <c r="H24" s="10" t="s">
        <v>41</v>
      </c>
      <c r="I24" s="10" t="s">
        <v>188</v>
      </c>
      <c r="J24" s="112"/>
      <c r="K24" s="125"/>
      <c r="L24" s="129"/>
      <c r="M24" s="115"/>
      <c r="N24" s="115"/>
      <c r="O24" s="115"/>
      <c r="P24" s="115"/>
      <c r="Q24" s="165"/>
      <c r="R24" s="165"/>
      <c r="S24" s="107"/>
    </row>
    <row r="25" ht="60" customHeight="1" spans="1:19">
      <c r="A25" s="54" t="s">
        <v>20</v>
      </c>
      <c r="B25" s="58" t="s">
        <v>198</v>
      </c>
      <c r="C25" s="10" t="s">
        <v>199</v>
      </c>
      <c r="D25" s="59" t="s">
        <v>200</v>
      </c>
      <c r="E25" s="60">
        <v>0.5</v>
      </c>
      <c r="F25" s="61">
        <v>43591</v>
      </c>
      <c r="G25" s="10" t="s">
        <v>201</v>
      </c>
      <c r="H25" s="10" t="s">
        <v>34</v>
      </c>
      <c r="I25" s="10" t="s">
        <v>202</v>
      </c>
      <c r="J25" s="116" t="s">
        <v>203</v>
      </c>
      <c r="K25" s="59" t="s">
        <v>204</v>
      </c>
      <c r="L25" s="117" t="s">
        <v>205</v>
      </c>
      <c r="M25" s="107">
        <v>11.3802</v>
      </c>
      <c r="N25" s="107">
        <f>E25</f>
        <v>0.5</v>
      </c>
      <c r="O25" s="107">
        <v>1.7209</v>
      </c>
      <c r="P25" s="107">
        <v>0.5</v>
      </c>
      <c r="Q25" s="165" t="s">
        <v>206</v>
      </c>
      <c r="R25" s="165" t="s">
        <v>142</v>
      </c>
      <c r="S25" s="107"/>
    </row>
    <row r="26" ht="27" spans="1:19">
      <c r="A26" s="54" t="s">
        <v>20</v>
      </c>
      <c r="B26" s="58" t="s">
        <v>168</v>
      </c>
      <c r="C26" s="10" t="s">
        <v>169</v>
      </c>
      <c r="D26" s="59" t="s">
        <v>154</v>
      </c>
      <c r="E26" s="60">
        <v>0.25</v>
      </c>
      <c r="F26" s="61">
        <v>44497</v>
      </c>
      <c r="G26" s="10" t="s">
        <v>170</v>
      </c>
      <c r="H26" s="10" t="s">
        <v>41</v>
      </c>
      <c r="I26" s="10" t="s">
        <v>157</v>
      </c>
      <c r="J26" s="119" t="s">
        <v>158</v>
      </c>
      <c r="K26" s="64" t="s">
        <v>207</v>
      </c>
      <c r="L26" s="110" t="s">
        <v>160</v>
      </c>
      <c r="M26" s="111">
        <v>0.7454</v>
      </c>
      <c r="N26" s="111">
        <f>E26+E27</f>
        <v>0.5</v>
      </c>
      <c r="O26" s="111">
        <v>0.5</v>
      </c>
      <c r="P26" s="111">
        <f>N26</f>
        <v>0.5</v>
      </c>
      <c r="Q26" s="166" t="s">
        <v>161</v>
      </c>
      <c r="R26" s="168" t="s">
        <v>142</v>
      </c>
      <c r="S26" s="107"/>
    </row>
    <row r="27" ht="27" spans="1:19">
      <c r="A27" s="54" t="s">
        <v>20</v>
      </c>
      <c r="B27" s="58" t="s">
        <v>208</v>
      </c>
      <c r="C27" s="10" t="s">
        <v>209</v>
      </c>
      <c r="D27" s="59" t="s">
        <v>154</v>
      </c>
      <c r="E27" s="60">
        <v>0.25</v>
      </c>
      <c r="F27" s="61">
        <v>43969</v>
      </c>
      <c r="G27" s="10" t="s">
        <v>187</v>
      </c>
      <c r="H27" s="10" t="s">
        <v>41</v>
      </c>
      <c r="I27" s="10" t="s">
        <v>157</v>
      </c>
      <c r="J27" s="121"/>
      <c r="K27" s="125"/>
      <c r="L27" s="114"/>
      <c r="M27" s="115"/>
      <c r="N27" s="115"/>
      <c r="O27" s="115"/>
      <c r="P27" s="115"/>
      <c r="Q27" s="166"/>
      <c r="R27" s="167"/>
      <c r="S27" s="107"/>
    </row>
    <row r="28" ht="27" spans="1:19">
      <c r="A28" s="54" t="s">
        <v>20</v>
      </c>
      <c r="B28" s="58" t="s">
        <v>208</v>
      </c>
      <c r="C28" s="10" t="s">
        <v>209</v>
      </c>
      <c r="D28" s="59" t="s">
        <v>154</v>
      </c>
      <c r="E28" s="60">
        <v>0.81</v>
      </c>
      <c r="F28" s="61">
        <v>43969</v>
      </c>
      <c r="G28" s="10" t="s">
        <v>187</v>
      </c>
      <c r="H28" s="10" t="s">
        <v>41</v>
      </c>
      <c r="I28" s="10" t="s">
        <v>210</v>
      </c>
      <c r="J28" s="119" t="s">
        <v>158</v>
      </c>
      <c r="K28" s="110" t="s">
        <v>211</v>
      </c>
      <c r="L28" s="110" t="s">
        <v>160</v>
      </c>
      <c r="M28" s="111">
        <v>9.6</v>
      </c>
      <c r="N28" s="111">
        <f>E28+E29+E30+E31</f>
        <v>3.292</v>
      </c>
      <c r="O28" s="111">
        <v>3.292</v>
      </c>
      <c r="P28" s="111">
        <f>N28</f>
        <v>3.292</v>
      </c>
      <c r="Q28" s="169" t="s">
        <v>161</v>
      </c>
      <c r="R28" s="170" t="s">
        <v>162</v>
      </c>
      <c r="S28" s="107"/>
    </row>
    <row r="29" ht="27" spans="1:19">
      <c r="A29" s="54" t="s">
        <v>20</v>
      </c>
      <c r="B29" s="58" t="s">
        <v>168</v>
      </c>
      <c r="C29" s="10" t="s">
        <v>169</v>
      </c>
      <c r="D29" s="59" t="s">
        <v>154</v>
      </c>
      <c r="E29" s="60">
        <v>0.132</v>
      </c>
      <c r="F29" s="61">
        <v>44497</v>
      </c>
      <c r="G29" s="10" t="s">
        <v>170</v>
      </c>
      <c r="H29" s="10" t="s">
        <v>41</v>
      </c>
      <c r="I29" s="10" t="s">
        <v>210</v>
      </c>
      <c r="J29" s="121"/>
      <c r="K29" s="123"/>
      <c r="L29" s="123"/>
      <c r="M29" s="124"/>
      <c r="N29" s="124"/>
      <c r="O29" s="124"/>
      <c r="P29" s="124"/>
      <c r="Q29" s="169"/>
      <c r="R29" s="170"/>
      <c r="S29" s="107"/>
    </row>
    <row r="30" ht="27" spans="1:19">
      <c r="A30" s="54" t="s">
        <v>20</v>
      </c>
      <c r="B30" s="58" t="s">
        <v>212</v>
      </c>
      <c r="C30" s="30" t="s">
        <v>213</v>
      </c>
      <c r="D30" s="59" t="s">
        <v>154</v>
      </c>
      <c r="E30" s="60">
        <v>1.75</v>
      </c>
      <c r="F30" s="62">
        <v>44588</v>
      </c>
      <c r="G30" s="10">
        <v>2.85</v>
      </c>
      <c r="H30" s="10" t="s">
        <v>41</v>
      </c>
      <c r="I30" s="10" t="s">
        <v>210</v>
      </c>
      <c r="J30" s="121"/>
      <c r="K30" s="123"/>
      <c r="L30" s="123"/>
      <c r="M30" s="124"/>
      <c r="N30" s="124"/>
      <c r="O30" s="124"/>
      <c r="P30" s="124"/>
      <c r="Q30" s="169"/>
      <c r="R30" s="170"/>
      <c r="S30" s="107"/>
    </row>
    <row r="31" ht="27" spans="1:19">
      <c r="A31" s="54" t="s">
        <v>20</v>
      </c>
      <c r="B31" s="58" t="s">
        <v>214</v>
      </c>
      <c r="C31" s="30" t="s">
        <v>215</v>
      </c>
      <c r="D31" s="59" t="s">
        <v>154</v>
      </c>
      <c r="E31" s="60">
        <v>0.6</v>
      </c>
      <c r="F31" s="62">
        <v>44610</v>
      </c>
      <c r="G31" s="10">
        <v>3.04</v>
      </c>
      <c r="H31" s="10" t="s">
        <v>41</v>
      </c>
      <c r="I31" s="10" t="s">
        <v>210</v>
      </c>
      <c r="J31" s="121"/>
      <c r="K31" s="114"/>
      <c r="L31" s="114"/>
      <c r="M31" s="115"/>
      <c r="N31" s="115"/>
      <c r="O31" s="115"/>
      <c r="P31" s="115"/>
      <c r="Q31" s="169"/>
      <c r="R31" s="170"/>
      <c r="S31" s="107"/>
    </row>
    <row r="32" ht="27" spans="1:19">
      <c r="A32" s="54" t="s">
        <v>20</v>
      </c>
      <c r="B32" s="58" t="s">
        <v>216</v>
      </c>
      <c r="C32" s="10" t="s">
        <v>217</v>
      </c>
      <c r="D32" s="59" t="s">
        <v>154</v>
      </c>
      <c r="E32" s="60">
        <v>0.27</v>
      </c>
      <c r="F32" s="61">
        <v>44497</v>
      </c>
      <c r="G32" s="10" t="s">
        <v>178</v>
      </c>
      <c r="H32" s="10" t="s">
        <v>156</v>
      </c>
      <c r="I32" s="10" t="s">
        <v>218</v>
      </c>
      <c r="J32" s="130" t="s">
        <v>219</v>
      </c>
      <c r="K32" s="59" t="s">
        <v>220</v>
      </c>
      <c r="L32" s="117" t="s">
        <v>221</v>
      </c>
      <c r="M32" s="107">
        <v>5</v>
      </c>
      <c r="N32" s="107">
        <v>0.27</v>
      </c>
      <c r="O32" s="107">
        <v>0.27</v>
      </c>
      <c r="P32" s="107">
        <f>N32</f>
        <v>0.27</v>
      </c>
      <c r="Q32" s="171" t="s">
        <v>222</v>
      </c>
      <c r="R32" s="171" t="s">
        <v>142</v>
      </c>
      <c r="S32" s="107"/>
    </row>
    <row r="33" ht="27" spans="1:19">
      <c r="A33" s="54" t="s">
        <v>20</v>
      </c>
      <c r="B33" s="58" t="s">
        <v>223</v>
      </c>
      <c r="C33" s="10" t="s">
        <v>224</v>
      </c>
      <c r="D33" s="59" t="s">
        <v>154</v>
      </c>
      <c r="E33" s="60">
        <v>0.35</v>
      </c>
      <c r="F33" s="61">
        <v>44069</v>
      </c>
      <c r="G33" s="10" t="s">
        <v>225</v>
      </c>
      <c r="H33" s="10" t="s">
        <v>41</v>
      </c>
      <c r="I33" s="10" t="s">
        <v>226</v>
      </c>
      <c r="J33" s="108" t="s">
        <v>140</v>
      </c>
      <c r="K33" s="109" t="s">
        <v>227</v>
      </c>
      <c r="L33" s="120" t="s">
        <v>43</v>
      </c>
      <c r="M33" s="111">
        <v>1.5</v>
      </c>
      <c r="N33" s="111">
        <f>E33+E34</f>
        <v>0.45</v>
      </c>
      <c r="O33" s="111">
        <v>0.3348</v>
      </c>
      <c r="P33" s="111">
        <f>N33</f>
        <v>0.45</v>
      </c>
      <c r="Q33" s="165" t="s">
        <v>175</v>
      </c>
      <c r="R33" s="165" t="s">
        <v>142</v>
      </c>
      <c r="S33" s="107"/>
    </row>
    <row r="34" ht="27" spans="1:19">
      <c r="A34" s="54" t="s">
        <v>20</v>
      </c>
      <c r="B34" s="58" t="s">
        <v>193</v>
      </c>
      <c r="C34" s="10" t="s">
        <v>194</v>
      </c>
      <c r="D34" s="59" t="s">
        <v>154</v>
      </c>
      <c r="E34" s="60">
        <v>0.1</v>
      </c>
      <c r="F34" s="61">
        <v>44497</v>
      </c>
      <c r="G34" s="10" t="s">
        <v>170</v>
      </c>
      <c r="H34" s="10" t="s">
        <v>41</v>
      </c>
      <c r="I34" s="10" t="s">
        <v>226</v>
      </c>
      <c r="J34" s="112"/>
      <c r="K34" s="113"/>
      <c r="L34" s="131"/>
      <c r="M34" s="115"/>
      <c r="N34" s="115"/>
      <c r="O34" s="115"/>
      <c r="P34" s="115"/>
      <c r="Q34" s="165"/>
      <c r="R34" s="165"/>
      <c r="S34" s="107"/>
    </row>
    <row r="35" ht="27" spans="1:19">
      <c r="A35" s="54" t="s">
        <v>20</v>
      </c>
      <c r="B35" s="58" t="s">
        <v>228</v>
      </c>
      <c r="C35" s="10" t="s">
        <v>229</v>
      </c>
      <c r="D35" s="59" t="s">
        <v>137</v>
      </c>
      <c r="E35" s="60">
        <v>0.16</v>
      </c>
      <c r="F35" s="61">
        <v>43832</v>
      </c>
      <c r="G35" s="10" t="s">
        <v>184</v>
      </c>
      <c r="H35" s="10" t="s">
        <v>156</v>
      </c>
      <c r="I35" s="10" t="s">
        <v>173</v>
      </c>
      <c r="J35" s="116" t="s">
        <v>140</v>
      </c>
      <c r="K35" s="59" t="s">
        <v>230</v>
      </c>
      <c r="L35" s="132" t="s">
        <v>43</v>
      </c>
      <c r="M35" s="107">
        <v>0.1646</v>
      </c>
      <c r="N35" s="107">
        <v>0.16</v>
      </c>
      <c r="O35" s="107">
        <v>0.1646</v>
      </c>
      <c r="P35" s="107">
        <f>N35</f>
        <v>0.16</v>
      </c>
      <c r="Q35" s="165" t="s">
        <v>44</v>
      </c>
      <c r="R35" s="165" t="s">
        <v>142</v>
      </c>
      <c r="S35" s="107"/>
    </row>
    <row r="36" ht="27" spans="1:19">
      <c r="A36" s="54" t="s">
        <v>20</v>
      </c>
      <c r="B36" s="58" t="s">
        <v>171</v>
      </c>
      <c r="C36" s="10" t="s">
        <v>172</v>
      </c>
      <c r="D36" s="59" t="s">
        <v>154</v>
      </c>
      <c r="E36" s="60">
        <v>0.56</v>
      </c>
      <c r="F36" s="61">
        <v>44091</v>
      </c>
      <c r="G36" s="10" t="s">
        <v>54</v>
      </c>
      <c r="H36" s="10" t="s">
        <v>156</v>
      </c>
      <c r="I36" s="10" t="s">
        <v>231</v>
      </c>
      <c r="J36" s="108" t="s">
        <v>140</v>
      </c>
      <c r="K36" s="110" t="s">
        <v>232</v>
      </c>
      <c r="L36" s="133" t="s">
        <v>87</v>
      </c>
      <c r="M36" s="111">
        <v>8.9547</v>
      </c>
      <c r="N36" s="111">
        <f>E36+E37+E38+E39+E40+E41</f>
        <v>2.996</v>
      </c>
      <c r="O36" s="111">
        <v>6.3914</v>
      </c>
      <c r="P36" s="111">
        <f>N36</f>
        <v>2.996</v>
      </c>
      <c r="Q36" s="165" t="s">
        <v>175</v>
      </c>
      <c r="R36" s="165" t="s">
        <v>142</v>
      </c>
      <c r="S36" s="107"/>
    </row>
    <row r="37" ht="27" spans="1:19">
      <c r="A37" s="54" t="s">
        <v>20</v>
      </c>
      <c r="B37" s="58" t="s">
        <v>228</v>
      </c>
      <c r="C37" s="10" t="s">
        <v>229</v>
      </c>
      <c r="D37" s="59" t="s">
        <v>137</v>
      </c>
      <c r="E37" s="60">
        <v>0.34</v>
      </c>
      <c r="F37" s="61">
        <v>43832</v>
      </c>
      <c r="G37" s="10" t="s">
        <v>184</v>
      </c>
      <c r="H37" s="10" t="s">
        <v>156</v>
      </c>
      <c r="I37" s="10" t="s">
        <v>231</v>
      </c>
      <c r="J37" s="126"/>
      <c r="K37" s="123"/>
      <c r="L37" s="134"/>
      <c r="M37" s="124"/>
      <c r="N37" s="124"/>
      <c r="O37" s="124"/>
      <c r="P37" s="124"/>
      <c r="Q37" s="165"/>
      <c r="R37" s="165"/>
      <c r="S37" s="107"/>
    </row>
    <row r="38" ht="27" spans="1:19">
      <c r="A38" s="54" t="s">
        <v>20</v>
      </c>
      <c r="B38" s="58" t="s">
        <v>228</v>
      </c>
      <c r="C38" s="10" t="s">
        <v>229</v>
      </c>
      <c r="D38" s="59" t="s">
        <v>137</v>
      </c>
      <c r="E38" s="60">
        <v>0.8</v>
      </c>
      <c r="F38" s="61">
        <v>43832</v>
      </c>
      <c r="G38" s="10" t="s">
        <v>184</v>
      </c>
      <c r="H38" s="10" t="s">
        <v>156</v>
      </c>
      <c r="I38" s="10" t="s">
        <v>231</v>
      </c>
      <c r="J38" s="126"/>
      <c r="K38" s="123"/>
      <c r="L38" s="134"/>
      <c r="M38" s="124"/>
      <c r="N38" s="124"/>
      <c r="O38" s="124"/>
      <c r="P38" s="124"/>
      <c r="Q38" s="165"/>
      <c r="R38" s="165"/>
      <c r="S38" s="107"/>
    </row>
    <row r="39" ht="27" spans="1:19">
      <c r="A39" s="54" t="s">
        <v>20</v>
      </c>
      <c r="B39" s="58" t="s">
        <v>176</v>
      </c>
      <c r="C39" s="10" t="s">
        <v>177</v>
      </c>
      <c r="D39" s="59" t="s">
        <v>154</v>
      </c>
      <c r="E39" s="60">
        <v>0.3</v>
      </c>
      <c r="F39" s="61">
        <v>44497</v>
      </c>
      <c r="G39" s="10" t="s">
        <v>178</v>
      </c>
      <c r="H39" s="10" t="s">
        <v>156</v>
      </c>
      <c r="I39" s="10" t="s">
        <v>231</v>
      </c>
      <c r="J39" s="126"/>
      <c r="K39" s="123"/>
      <c r="L39" s="134"/>
      <c r="M39" s="124"/>
      <c r="N39" s="124"/>
      <c r="O39" s="124"/>
      <c r="P39" s="124"/>
      <c r="Q39" s="165"/>
      <c r="R39" s="165"/>
      <c r="S39" s="107"/>
    </row>
    <row r="40" ht="27" spans="1:19">
      <c r="A40" s="54" t="s">
        <v>20</v>
      </c>
      <c r="B40" s="58" t="s">
        <v>233</v>
      </c>
      <c r="C40" s="10" t="s">
        <v>234</v>
      </c>
      <c r="D40" s="59" t="s">
        <v>154</v>
      </c>
      <c r="E40" s="60">
        <v>0.206</v>
      </c>
      <c r="F40" s="61">
        <v>44357</v>
      </c>
      <c r="G40" s="10" t="s">
        <v>235</v>
      </c>
      <c r="H40" s="10" t="s">
        <v>156</v>
      </c>
      <c r="I40" s="10" t="s">
        <v>231</v>
      </c>
      <c r="J40" s="126"/>
      <c r="K40" s="123"/>
      <c r="L40" s="134"/>
      <c r="M40" s="124"/>
      <c r="N40" s="124"/>
      <c r="O40" s="124"/>
      <c r="P40" s="124"/>
      <c r="Q40" s="165"/>
      <c r="R40" s="165"/>
      <c r="S40" s="107"/>
    </row>
    <row r="41" ht="27" spans="1:19">
      <c r="A41" s="54" t="s">
        <v>20</v>
      </c>
      <c r="B41" s="58" t="s">
        <v>236</v>
      </c>
      <c r="C41" s="30" t="s">
        <v>237</v>
      </c>
      <c r="D41" s="59" t="s">
        <v>154</v>
      </c>
      <c r="E41" s="60">
        <v>0.79</v>
      </c>
      <c r="F41" s="61">
        <v>44588</v>
      </c>
      <c r="G41" s="10">
        <v>3.18</v>
      </c>
      <c r="H41" s="10" t="s">
        <v>156</v>
      </c>
      <c r="I41" s="10" t="s">
        <v>231</v>
      </c>
      <c r="J41" s="112"/>
      <c r="K41" s="114"/>
      <c r="L41" s="135"/>
      <c r="M41" s="115"/>
      <c r="N41" s="115"/>
      <c r="O41" s="115"/>
      <c r="P41" s="115"/>
      <c r="Q41" s="165"/>
      <c r="R41" s="165"/>
      <c r="S41" s="107"/>
    </row>
    <row r="42" ht="27" spans="1:19">
      <c r="A42" s="54" t="s">
        <v>20</v>
      </c>
      <c r="B42" s="63" t="s">
        <v>238</v>
      </c>
      <c r="C42" s="18" t="s">
        <v>239</v>
      </c>
      <c r="D42" s="64" t="s">
        <v>240</v>
      </c>
      <c r="E42" s="60">
        <v>0.5</v>
      </c>
      <c r="F42" s="61">
        <v>44069</v>
      </c>
      <c r="G42" s="18" t="s">
        <v>225</v>
      </c>
      <c r="H42" s="18" t="s">
        <v>41</v>
      </c>
      <c r="I42" s="18" t="s">
        <v>241</v>
      </c>
      <c r="J42" s="108" t="s">
        <v>242</v>
      </c>
      <c r="K42" s="64" t="s">
        <v>243</v>
      </c>
      <c r="L42" s="132" t="s">
        <v>43</v>
      </c>
      <c r="M42" s="107">
        <v>1.5</v>
      </c>
      <c r="N42" s="107">
        <v>0.5</v>
      </c>
      <c r="O42" s="107">
        <v>1.0394</v>
      </c>
      <c r="P42" s="107">
        <v>0.5</v>
      </c>
      <c r="Q42" s="165" t="s">
        <v>44</v>
      </c>
      <c r="R42" s="165" t="s">
        <v>142</v>
      </c>
      <c r="S42" s="107"/>
    </row>
    <row r="43" ht="27" spans="1:19">
      <c r="A43" s="54" t="s">
        <v>20</v>
      </c>
      <c r="B43" s="65" t="s">
        <v>244</v>
      </c>
      <c r="C43" s="66" t="s">
        <v>245</v>
      </c>
      <c r="D43" s="21" t="s">
        <v>154</v>
      </c>
      <c r="E43" s="60">
        <v>1.34</v>
      </c>
      <c r="F43" s="61">
        <v>44610</v>
      </c>
      <c r="G43" s="67">
        <v>3.31</v>
      </c>
      <c r="H43" s="67" t="s">
        <v>55</v>
      </c>
      <c r="I43" s="21" t="s">
        <v>231</v>
      </c>
      <c r="J43" s="136" t="s">
        <v>140</v>
      </c>
      <c r="K43" s="137" t="s">
        <v>246</v>
      </c>
      <c r="L43" s="138" t="s">
        <v>87</v>
      </c>
      <c r="M43" s="107">
        <v>3.42</v>
      </c>
      <c r="N43" s="139">
        <f>E43</f>
        <v>1.34</v>
      </c>
      <c r="O43" s="80">
        <v>1.34</v>
      </c>
      <c r="P43" s="139">
        <v>1.34</v>
      </c>
      <c r="Q43" s="172" t="s">
        <v>175</v>
      </c>
      <c r="R43" s="172" t="s">
        <v>142</v>
      </c>
      <c r="S43" s="139"/>
    </row>
    <row r="44" ht="27" spans="1:19">
      <c r="A44" s="54" t="s">
        <v>20</v>
      </c>
      <c r="B44" s="68" t="s">
        <v>247</v>
      </c>
      <c r="C44" s="66" t="s">
        <v>248</v>
      </c>
      <c r="D44" s="21" t="s">
        <v>154</v>
      </c>
      <c r="E44" s="60">
        <v>0.09</v>
      </c>
      <c r="F44" s="61">
        <v>44610</v>
      </c>
      <c r="G44" s="67">
        <v>3.26</v>
      </c>
      <c r="H44" s="21" t="s">
        <v>156</v>
      </c>
      <c r="I44" s="54" t="s">
        <v>249</v>
      </c>
      <c r="J44" s="140" t="s">
        <v>140</v>
      </c>
      <c r="K44" s="137" t="s">
        <v>250</v>
      </c>
      <c r="L44" s="141" t="s">
        <v>27</v>
      </c>
      <c r="M44" s="142">
        <v>2.04</v>
      </c>
      <c r="N44" s="142">
        <f>E44+E45</f>
        <v>0.4</v>
      </c>
      <c r="O44" s="80">
        <v>0.4</v>
      </c>
      <c r="P44" s="142">
        <v>0.4</v>
      </c>
      <c r="Q44" s="172" t="s">
        <v>175</v>
      </c>
      <c r="R44" s="172" t="s">
        <v>142</v>
      </c>
      <c r="S44" s="139"/>
    </row>
    <row r="45" ht="27" spans="1:19">
      <c r="A45" s="54" t="s">
        <v>20</v>
      </c>
      <c r="B45" s="63" t="s">
        <v>251</v>
      </c>
      <c r="C45" s="69" t="s">
        <v>252</v>
      </c>
      <c r="D45" s="70" t="s">
        <v>154</v>
      </c>
      <c r="E45" s="60">
        <v>0.31</v>
      </c>
      <c r="F45" s="61">
        <v>44725</v>
      </c>
      <c r="G45" s="71">
        <v>3.21</v>
      </c>
      <c r="H45" s="70" t="s">
        <v>156</v>
      </c>
      <c r="I45" s="76" t="s">
        <v>249</v>
      </c>
      <c r="J45" s="143"/>
      <c r="K45" s="144"/>
      <c r="L45" s="145"/>
      <c r="M45" s="146"/>
      <c r="N45" s="146"/>
      <c r="O45" s="80"/>
      <c r="P45" s="146"/>
      <c r="Q45" s="172"/>
      <c r="R45" s="172"/>
      <c r="S45" s="139"/>
    </row>
    <row r="46" ht="27" spans="1:19">
      <c r="A46" s="54" t="s">
        <v>20</v>
      </c>
      <c r="B46" s="65" t="s">
        <v>253</v>
      </c>
      <c r="C46" s="66" t="s">
        <v>254</v>
      </c>
      <c r="D46" s="21" t="s">
        <v>154</v>
      </c>
      <c r="E46" s="60">
        <v>0.1</v>
      </c>
      <c r="F46" s="61">
        <v>44851</v>
      </c>
      <c r="G46" s="67">
        <v>3.06</v>
      </c>
      <c r="H46" s="67" t="s">
        <v>156</v>
      </c>
      <c r="I46" s="54" t="s">
        <v>249</v>
      </c>
      <c r="J46" s="140" t="s">
        <v>140</v>
      </c>
      <c r="K46" s="147" t="s">
        <v>255</v>
      </c>
      <c r="L46" s="141" t="s">
        <v>27</v>
      </c>
      <c r="M46" s="142">
        <v>1.4</v>
      </c>
      <c r="N46" s="142">
        <f>E46+E47+E48</f>
        <v>0.5</v>
      </c>
      <c r="O46" s="80">
        <v>0.5</v>
      </c>
      <c r="P46" s="142">
        <v>0.5</v>
      </c>
      <c r="Q46" s="173" t="s">
        <v>175</v>
      </c>
      <c r="R46" s="173" t="s">
        <v>142</v>
      </c>
      <c r="S46" s="139"/>
    </row>
    <row r="47" ht="27" spans="1:19">
      <c r="A47" s="54" t="s">
        <v>20</v>
      </c>
      <c r="B47" s="65" t="s">
        <v>247</v>
      </c>
      <c r="C47" s="66" t="s">
        <v>248</v>
      </c>
      <c r="D47" s="21" t="s">
        <v>154</v>
      </c>
      <c r="E47" s="60">
        <v>0.1</v>
      </c>
      <c r="F47" s="61">
        <v>44610</v>
      </c>
      <c r="G47" s="67">
        <v>3.26</v>
      </c>
      <c r="H47" s="67" t="s">
        <v>156</v>
      </c>
      <c r="I47" s="54" t="s">
        <v>249</v>
      </c>
      <c r="J47" s="143"/>
      <c r="K47" s="147"/>
      <c r="L47" s="141"/>
      <c r="M47" s="146"/>
      <c r="N47" s="146"/>
      <c r="O47" s="80"/>
      <c r="P47" s="146"/>
      <c r="Q47" s="174"/>
      <c r="R47" s="174"/>
      <c r="S47" s="139"/>
    </row>
    <row r="48" ht="27" spans="1:19">
      <c r="A48" s="54" t="s">
        <v>20</v>
      </c>
      <c r="B48" s="65" t="s">
        <v>251</v>
      </c>
      <c r="C48" s="66" t="s">
        <v>252</v>
      </c>
      <c r="D48" s="21" t="s">
        <v>154</v>
      </c>
      <c r="E48" s="60">
        <v>0.3</v>
      </c>
      <c r="F48" s="61">
        <v>44725</v>
      </c>
      <c r="G48" s="67">
        <v>3.21</v>
      </c>
      <c r="H48" s="67" t="s">
        <v>156</v>
      </c>
      <c r="I48" s="54" t="s">
        <v>249</v>
      </c>
      <c r="J48" s="148"/>
      <c r="K48" s="147"/>
      <c r="L48" s="141"/>
      <c r="M48" s="149"/>
      <c r="N48" s="149"/>
      <c r="O48" s="80"/>
      <c r="P48" s="149"/>
      <c r="Q48" s="175"/>
      <c r="R48" s="175"/>
      <c r="S48" s="139"/>
    </row>
    <row r="49" ht="27" spans="1:19">
      <c r="A49" s="54" t="s">
        <v>20</v>
      </c>
      <c r="B49" s="68" t="s">
        <v>214</v>
      </c>
      <c r="C49" s="66" t="s">
        <v>215</v>
      </c>
      <c r="D49" s="21" t="s">
        <v>154</v>
      </c>
      <c r="E49" s="60">
        <v>0.3</v>
      </c>
      <c r="F49" s="61">
        <v>44610</v>
      </c>
      <c r="G49" s="67">
        <v>3.04</v>
      </c>
      <c r="H49" s="21" t="s">
        <v>41</v>
      </c>
      <c r="I49" s="54" t="s">
        <v>256</v>
      </c>
      <c r="J49" s="140" t="s">
        <v>140</v>
      </c>
      <c r="K49" s="150" t="s">
        <v>257</v>
      </c>
      <c r="L49" s="141" t="s">
        <v>27</v>
      </c>
      <c r="M49" s="142">
        <v>2</v>
      </c>
      <c r="N49" s="142">
        <f>E49+E50+E51</f>
        <v>0.97</v>
      </c>
      <c r="O49" s="80">
        <v>1.7</v>
      </c>
      <c r="P49" s="142">
        <v>0.97</v>
      </c>
      <c r="Q49" s="172" t="s">
        <v>175</v>
      </c>
      <c r="R49" s="172" t="s">
        <v>142</v>
      </c>
      <c r="S49" s="139"/>
    </row>
    <row r="50" ht="27" spans="1:19">
      <c r="A50" s="54" t="s">
        <v>20</v>
      </c>
      <c r="B50" s="68" t="s">
        <v>258</v>
      </c>
      <c r="C50" s="66" t="s">
        <v>259</v>
      </c>
      <c r="D50" s="21" t="s">
        <v>154</v>
      </c>
      <c r="E50" s="60">
        <v>0.1</v>
      </c>
      <c r="F50" s="61">
        <v>44851</v>
      </c>
      <c r="G50" s="67">
        <v>2.88</v>
      </c>
      <c r="H50" s="21" t="s">
        <v>41</v>
      </c>
      <c r="I50" s="54" t="s">
        <v>256</v>
      </c>
      <c r="J50" s="143"/>
      <c r="K50" s="150"/>
      <c r="L50" s="141"/>
      <c r="M50" s="146"/>
      <c r="N50" s="146"/>
      <c r="O50" s="80"/>
      <c r="P50" s="146"/>
      <c r="Q50" s="172"/>
      <c r="R50" s="172"/>
      <c r="S50" s="139"/>
    </row>
    <row r="51" ht="27" spans="1:19">
      <c r="A51" s="54" t="s">
        <v>20</v>
      </c>
      <c r="B51" s="72" t="s">
        <v>260</v>
      </c>
      <c r="C51" s="69" t="s">
        <v>261</v>
      </c>
      <c r="D51" s="70" t="s">
        <v>154</v>
      </c>
      <c r="E51" s="60">
        <v>0.57</v>
      </c>
      <c r="F51" s="73">
        <v>44725</v>
      </c>
      <c r="G51" s="71">
        <v>2.91</v>
      </c>
      <c r="H51" s="70" t="s">
        <v>41</v>
      </c>
      <c r="I51" s="76" t="s">
        <v>256</v>
      </c>
      <c r="J51" s="143"/>
      <c r="K51" s="150"/>
      <c r="L51" s="141"/>
      <c r="M51" s="149"/>
      <c r="N51" s="149"/>
      <c r="O51" s="80"/>
      <c r="P51" s="149"/>
      <c r="Q51" s="172"/>
      <c r="R51" s="172"/>
      <c r="S51" s="139"/>
    </row>
    <row r="52" ht="27" spans="1:19">
      <c r="A52" s="54" t="s">
        <v>20</v>
      </c>
      <c r="B52" s="68" t="s">
        <v>262</v>
      </c>
      <c r="C52" s="66" t="s">
        <v>263</v>
      </c>
      <c r="D52" s="21" t="s">
        <v>154</v>
      </c>
      <c r="E52" s="60">
        <v>0.8</v>
      </c>
      <c r="F52" s="74">
        <v>44725</v>
      </c>
      <c r="G52" s="67">
        <v>3.27</v>
      </c>
      <c r="H52" s="67" t="s">
        <v>55</v>
      </c>
      <c r="I52" s="54" t="s">
        <v>264</v>
      </c>
      <c r="J52" s="140" t="s">
        <v>140</v>
      </c>
      <c r="K52" s="147" t="s">
        <v>265</v>
      </c>
      <c r="L52" s="132" t="s">
        <v>43</v>
      </c>
      <c r="M52" s="142">
        <v>4</v>
      </c>
      <c r="N52" s="142">
        <f>E52+E53</f>
        <v>0.9</v>
      </c>
      <c r="O52" s="151">
        <v>1.96</v>
      </c>
      <c r="P52" s="142">
        <v>0.9</v>
      </c>
      <c r="Q52" s="172" t="s">
        <v>175</v>
      </c>
      <c r="R52" s="172" t="s">
        <v>142</v>
      </c>
      <c r="S52" s="139"/>
    </row>
    <row r="53" ht="27" spans="1:19">
      <c r="A53" s="54" t="s">
        <v>20</v>
      </c>
      <c r="B53" s="68" t="s">
        <v>266</v>
      </c>
      <c r="C53" s="66" t="s">
        <v>267</v>
      </c>
      <c r="D53" s="21" t="s">
        <v>154</v>
      </c>
      <c r="E53" s="60">
        <v>0.1</v>
      </c>
      <c r="F53" s="75">
        <v>44851</v>
      </c>
      <c r="G53" s="67">
        <v>3.14</v>
      </c>
      <c r="H53" s="67" t="s">
        <v>55</v>
      </c>
      <c r="I53" s="54" t="s">
        <v>264</v>
      </c>
      <c r="J53" s="148"/>
      <c r="K53" s="147"/>
      <c r="L53" s="132"/>
      <c r="M53" s="149"/>
      <c r="N53" s="149"/>
      <c r="O53" s="152"/>
      <c r="P53" s="149"/>
      <c r="Q53" s="172"/>
      <c r="R53" s="172"/>
      <c r="S53" s="139"/>
    </row>
    <row r="54" ht="29" customHeight="1" spans="1:19">
      <c r="A54" s="54" t="s">
        <v>20</v>
      </c>
      <c r="B54" s="68" t="s">
        <v>268</v>
      </c>
      <c r="C54" s="67">
        <v>2271129</v>
      </c>
      <c r="D54" s="21" t="s">
        <v>154</v>
      </c>
      <c r="E54" s="60">
        <v>0.15</v>
      </c>
      <c r="F54" s="75">
        <v>44725</v>
      </c>
      <c r="G54" s="67">
        <v>2.91</v>
      </c>
      <c r="H54" s="67" t="s">
        <v>41</v>
      </c>
      <c r="I54" s="54" t="s">
        <v>139</v>
      </c>
      <c r="J54" s="138" t="s">
        <v>140</v>
      </c>
      <c r="K54" s="153" t="s">
        <v>269</v>
      </c>
      <c r="L54" s="132" t="s">
        <v>43</v>
      </c>
      <c r="M54" s="139">
        <v>1</v>
      </c>
      <c r="N54" s="139">
        <f>E54</f>
        <v>0.15</v>
      </c>
      <c r="O54" s="80">
        <v>0.5</v>
      </c>
      <c r="P54" s="139">
        <v>0.15</v>
      </c>
      <c r="Q54" s="172" t="s">
        <v>175</v>
      </c>
      <c r="R54" s="172" t="s">
        <v>142</v>
      </c>
      <c r="S54" s="139"/>
    </row>
    <row r="55" ht="29" customHeight="1" spans="1:19">
      <c r="A55" s="54" t="s">
        <v>20</v>
      </c>
      <c r="B55" s="68" t="s">
        <v>266</v>
      </c>
      <c r="C55" s="30" t="s">
        <v>267</v>
      </c>
      <c r="D55" s="21" t="s">
        <v>154</v>
      </c>
      <c r="E55" s="60">
        <v>0.28</v>
      </c>
      <c r="F55" s="75">
        <v>44851</v>
      </c>
      <c r="G55" s="67">
        <v>3.14</v>
      </c>
      <c r="H55" s="67" t="s">
        <v>55</v>
      </c>
      <c r="I55" s="54" t="s">
        <v>264</v>
      </c>
      <c r="J55" s="140" t="s">
        <v>140</v>
      </c>
      <c r="K55" s="140" t="s">
        <v>270</v>
      </c>
      <c r="L55" s="132" t="s">
        <v>43</v>
      </c>
      <c r="M55" s="142">
        <v>3.37</v>
      </c>
      <c r="N55" s="142">
        <f>E55+E56</f>
        <v>0.68</v>
      </c>
      <c r="O55" s="151">
        <v>1.13</v>
      </c>
      <c r="P55" s="142">
        <v>0.68</v>
      </c>
      <c r="Q55" s="172" t="s">
        <v>175</v>
      </c>
      <c r="R55" s="172" t="s">
        <v>142</v>
      </c>
      <c r="S55" s="139"/>
    </row>
    <row r="56" ht="29" customHeight="1" spans="1:19">
      <c r="A56" s="54" t="s">
        <v>20</v>
      </c>
      <c r="B56" s="68" t="s">
        <v>262</v>
      </c>
      <c r="C56" s="30" t="s">
        <v>263</v>
      </c>
      <c r="D56" s="21" t="s">
        <v>154</v>
      </c>
      <c r="E56" s="60">
        <v>0.4</v>
      </c>
      <c r="F56" s="75">
        <v>44725</v>
      </c>
      <c r="G56" s="67">
        <v>3.27</v>
      </c>
      <c r="H56" s="67" t="s">
        <v>55</v>
      </c>
      <c r="I56" s="54" t="s">
        <v>264</v>
      </c>
      <c r="J56" s="148"/>
      <c r="K56" s="148"/>
      <c r="L56" s="132" t="s">
        <v>43</v>
      </c>
      <c r="M56" s="149"/>
      <c r="N56" s="149"/>
      <c r="O56" s="152"/>
      <c r="P56" s="149"/>
      <c r="Q56" s="172"/>
      <c r="R56" s="172"/>
      <c r="S56" s="139"/>
    </row>
    <row r="57" ht="29" customHeight="1" spans="1:19">
      <c r="A57" s="54" t="s">
        <v>20</v>
      </c>
      <c r="B57" s="68" t="s">
        <v>258</v>
      </c>
      <c r="C57" s="30" t="s">
        <v>259</v>
      </c>
      <c r="D57" s="21" t="s">
        <v>154</v>
      </c>
      <c r="E57" s="60">
        <v>0.19</v>
      </c>
      <c r="F57" s="75">
        <v>44851</v>
      </c>
      <c r="G57" s="67">
        <v>2.88</v>
      </c>
      <c r="H57" s="67" t="s">
        <v>41</v>
      </c>
      <c r="I57" s="10" t="s">
        <v>226</v>
      </c>
      <c r="J57" s="154" t="s">
        <v>140</v>
      </c>
      <c r="K57" s="140" t="s">
        <v>271</v>
      </c>
      <c r="L57" s="132" t="s">
        <v>43</v>
      </c>
      <c r="M57" s="142">
        <v>0.5</v>
      </c>
      <c r="N57" s="142">
        <f>E57+E58</f>
        <v>0.35</v>
      </c>
      <c r="O57" s="151">
        <v>0.4</v>
      </c>
      <c r="P57" s="142">
        <v>0.35</v>
      </c>
      <c r="Q57" s="172" t="s">
        <v>175</v>
      </c>
      <c r="R57" s="172" t="s">
        <v>142</v>
      </c>
      <c r="S57" s="139"/>
    </row>
    <row r="58" ht="29" customHeight="1" spans="1:19">
      <c r="A58" s="54" t="s">
        <v>20</v>
      </c>
      <c r="B58" s="68" t="s">
        <v>260</v>
      </c>
      <c r="C58" s="30" t="s">
        <v>261</v>
      </c>
      <c r="D58" s="21" t="s">
        <v>154</v>
      </c>
      <c r="E58" s="60">
        <v>0.16</v>
      </c>
      <c r="F58" s="75">
        <v>44725</v>
      </c>
      <c r="G58" s="67">
        <v>2.91</v>
      </c>
      <c r="H58" s="67" t="s">
        <v>41</v>
      </c>
      <c r="I58" s="10" t="s">
        <v>226</v>
      </c>
      <c r="J58" s="155"/>
      <c r="K58" s="148"/>
      <c r="L58" s="132" t="s">
        <v>43</v>
      </c>
      <c r="M58" s="149"/>
      <c r="N58" s="149"/>
      <c r="O58" s="152"/>
      <c r="P58" s="149"/>
      <c r="Q58" s="172"/>
      <c r="R58" s="172"/>
      <c r="S58" s="139"/>
    </row>
    <row r="59" ht="29" customHeight="1" spans="1:19">
      <c r="A59" s="54" t="s">
        <v>20</v>
      </c>
      <c r="B59" s="68" t="s">
        <v>262</v>
      </c>
      <c r="C59" s="30" t="s">
        <v>263</v>
      </c>
      <c r="D59" s="21" t="s">
        <v>154</v>
      </c>
      <c r="E59" s="60">
        <v>0.17</v>
      </c>
      <c r="F59" s="75">
        <v>44725</v>
      </c>
      <c r="G59" s="67">
        <v>3.27</v>
      </c>
      <c r="H59" s="67" t="s">
        <v>55</v>
      </c>
      <c r="I59" s="54" t="s">
        <v>272</v>
      </c>
      <c r="J59" s="138" t="s">
        <v>140</v>
      </c>
      <c r="K59" s="156" t="s">
        <v>273</v>
      </c>
      <c r="L59" s="132" t="s">
        <v>43</v>
      </c>
      <c r="M59" s="139">
        <v>1.04</v>
      </c>
      <c r="N59" s="139">
        <f>E59</f>
        <v>0.17</v>
      </c>
      <c r="O59" s="80">
        <v>0.23</v>
      </c>
      <c r="P59" s="139">
        <v>0.17</v>
      </c>
      <c r="Q59" s="172" t="s">
        <v>175</v>
      </c>
      <c r="R59" s="172" t="s">
        <v>142</v>
      </c>
      <c r="S59" s="139"/>
    </row>
    <row r="60" ht="29" customHeight="1" spans="1:19">
      <c r="A60" s="54" t="s">
        <v>20</v>
      </c>
      <c r="B60" s="68" t="s">
        <v>262</v>
      </c>
      <c r="C60" s="30" t="s">
        <v>263</v>
      </c>
      <c r="D60" s="21" t="s">
        <v>154</v>
      </c>
      <c r="E60" s="60">
        <v>0.84</v>
      </c>
      <c r="F60" s="75">
        <v>44725</v>
      </c>
      <c r="G60" s="67">
        <v>3.24</v>
      </c>
      <c r="H60" s="67" t="s">
        <v>55</v>
      </c>
      <c r="I60" s="54" t="s">
        <v>274</v>
      </c>
      <c r="J60" s="157" t="s">
        <v>140</v>
      </c>
      <c r="K60" s="153" t="s">
        <v>275</v>
      </c>
      <c r="L60" s="157" t="s">
        <v>181</v>
      </c>
      <c r="M60" s="139">
        <v>2.3</v>
      </c>
      <c r="N60" s="139">
        <f>E60</f>
        <v>0.84</v>
      </c>
      <c r="O60" s="80">
        <v>0.84</v>
      </c>
      <c r="P60" s="139">
        <v>0.84</v>
      </c>
      <c r="Q60" s="172" t="s">
        <v>175</v>
      </c>
      <c r="R60" s="172" t="s">
        <v>142</v>
      </c>
      <c r="S60" s="139"/>
    </row>
    <row r="61" ht="29" customHeight="1" spans="1:19">
      <c r="A61" s="54" t="s">
        <v>20</v>
      </c>
      <c r="B61" s="68" t="s">
        <v>276</v>
      </c>
      <c r="C61" s="30" t="s">
        <v>277</v>
      </c>
      <c r="D61" s="21" t="s">
        <v>154</v>
      </c>
      <c r="E61" s="60">
        <v>0.85</v>
      </c>
      <c r="F61" s="75">
        <v>44725</v>
      </c>
      <c r="G61" s="67">
        <v>3.21</v>
      </c>
      <c r="H61" s="67" t="s">
        <v>156</v>
      </c>
      <c r="I61" s="54" t="s">
        <v>274</v>
      </c>
      <c r="J61" s="157" t="s">
        <v>140</v>
      </c>
      <c r="K61" s="147" t="s">
        <v>278</v>
      </c>
      <c r="L61" s="157" t="s">
        <v>181</v>
      </c>
      <c r="M61" s="139">
        <v>3</v>
      </c>
      <c r="N61" s="139">
        <f>E61</f>
        <v>0.85</v>
      </c>
      <c r="O61" s="80">
        <v>0.85</v>
      </c>
      <c r="P61" s="139">
        <v>0.85</v>
      </c>
      <c r="Q61" s="172" t="s">
        <v>175</v>
      </c>
      <c r="R61" s="172" t="s">
        <v>142</v>
      </c>
      <c r="S61" s="139"/>
    </row>
    <row r="62" ht="29" customHeight="1" spans="1:19">
      <c r="A62" s="54" t="s">
        <v>20</v>
      </c>
      <c r="B62" s="68" t="s">
        <v>276</v>
      </c>
      <c r="C62" s="30" t="s">
        <v>277</v>
      </c>
      <c r="D62" s="21" t="s">
        <v>154</v>
      </c>
      <c r="E62" s="60">
        <v>0.6</v>
      </c>
      <c r="F62" s="75">
        <v>44725</v>
      </c>
      <c r="G62" s="67">
        <v>3.21</v>
      </c>
      <c r="H62" s="67" t="s">
        <v>156</v>
      </c>
      <c r="I62" s="54" t="s">
        <v>279</v>
      </c>
      <c r="J62" s="138" t="s">
        <v>140</v>
      </c>
      <c r="K62" s="153" t="s">
        <v>280</v>
      </c>
      <c r="L62" s="157" t="s">
        <v>181</v>
      </c>
      <c r="M62" s="139">
        <v>2</v>
      </c>
      <c r="N62" s="139">
        <f>E62</f>
        <v>0.6</v>
      </c>
      <c r="O62" s="80">
        <v>0.6</v>
      </c>
      <c r="P62" s="139">
        <v>0.6</v>
      </c>
      <c r="Q62" s="172" t="s">
        <v>175</v>
      </c>
      <c r="R62" s="172" t="s">
        <v>142</v>
      </c>
      <c r="S62" s="139"/>
    </row>
    <row r="63" ht="29" customHeight="1" spans="1:19">
      <c r="A63" s="76" t="s">
        <v>20</v>
      </c>
      <c r="B63" s="72" t="s">
        <v>262</v>
      </c>
      <c r="C63" s="77" t="s">
        <v>263</v>
      </c>
      <c r="D63" s="70" t="s">
        <v>154</v>
      </c>
      <c r="E63" s="78">
        <v>0.45</v>
      </c>
      <c r="F63" s="79">
        <v>44725</v>
      </c>
      <c r="G63" s="71">
        <v>3.27</v>
      </c>
      <c r="H63" s="71" t="s">
        <v>55</v>
      </c>
      <c r="I63" s="76" t="s">
        <v>274</v>
      </c>
      <c r="J63" s="140" t="s">
        <v>140</v>
      </c>
      <c r="K63" s="158" t="s">
        <v>281</v>
      </c>
      <c r="L63" s="159" t="s">
        <v>181</v>
      </c>
      <c r="M63" s="142">
        <v>3.5</v>
      </c>
      <c r="N63" s="142">
        <f>E63</f>
        <v>0.45</v>
      </c>
      <c r="O63" s="151">
        <v>0.45</v>
      </c>
      <c r="P63" s="142">
        <v>0.45</v>
      </c>
      <c r="Q63" s="173" t="s">
        <v>175</v>
      </c>
      <c r="R63" s="173" t="s">
        <v>142</v>
      </c>
      <c r="S63" s="142"/>
    </row>
    <row r="64" ht="35" customHeight="1" spans="1:19">
      <c r="A64" s="54" t="s">
        <v>20</v>
      </c>
      <c r="B64" s="54" t="s">
        <v>282</v>
      </c>
      <c r="C64" s="66">
        <v>2171182</v>
      </c>
      <c r="D64" s="21" t="s">
        <v>154</v>
      </c>
      <c r="E64" s="80">
        <v>0.35</v>
      </c>
      <c r="F64" s="75">
        <v>44509</v>
      </c>
      <c r="G64" s="67">
        <v>3.51</v>
      </c>
      <c r="H64" s="67" t="s">
        <v>156</v>
      </c>
      <c r="I64" s="54" t="s">
        <v>241</v>
      </c>
      <c r="J64" s="138" t="s">
        <v>283</v>
      </c>
      <c r="K64" s="153" t="s">
        <v>284</v>
      </c>
      <c r="L64" s="138" t="s">
        <v>285</v>
      </c>
      <c r="M64" s="80">
        <v>0.89</v>
      </c>
      <c r="N64" s="139">
        <v>0.35</v>
      </c>
      <c r="O64" s="80">
        <v>0.5771</v>
      </c>
      <c r="P64" s="139">
        <v>0.35</v>
      </c>
      <c r="Q64" s="172" t="s">
        <v>286</v>
      </c>
      <c r="R64" s="157">
        <v>0</v>
      </c>
      <c r="S64" s="67"/>
    </row>
  </sheetData>
  <autoFilter xmlns:etc="http://www.wps.cn/officeDocument/2017/etCustomData" ref="B7:S64" etc:filterBottomFollowUsedRange="0">
    <extLst/>
  </autoFilter>
  <mergeCells count="161">
    <mergeCell ref="B1:Q1"/>
    <mergeCell ref="B3:S3"/>
    <mergeCell ref="C5:H5"/>
    <mergeCell ref="M5:N5"/>
    <mergeCell ref="O5:P5"/>
    <mergeCell ref="A5:A6"/>
    <mergeCell ref="B5:B6"/>
    <mergeCell ref="I5:I6"/>
    <mergeCell ref="J5:J6"/>
    <mergeCell ref="J8:J9"/>
    <mergeCell ref="J13:J15"/>
    <mergeCell ref="J16:J17"/>
    <mergeCell ref="J18:J20"/>
    <mergeCell ref="J21:J24"/>
    <mergeCell ref="J26:J27"/>
    <mergeCell ref="J28:J31"/>
    <mergeCell ref="J33:J34"/>
    <mergeCell ref="J36:J41"/>
    <mergeCell ref="J44:J45"/>
    <mergeCell ref="J46:J48"/>
    <mergeCell ref="J49:J51"/>
    <mergeCell ref="J52:J53"/>
    <mergeCell ref="J55:J56"/>
    <mergeCell ref="J57:J58"/>
    <mergeCell ref="K5:K6"/>
    <mergeCell ref="K8:K9"/>
    <mergeCell ref="K13:K15"/>
    <mergeCell ref="K16:K17"/>
    <mergeCell ref="K18:K20"/>
    <mergeCell ref="K21:K24"/>
    <mergeCell ref="K26:K27"/>
    <mergeCell ref="K28:K31"/>
    <mergeCell ref="K33:K34"/>
    <mergeCell ref="K36:K41"/>
    <mergeCell ref="K44:K45"/>
    <mergeCell ref="K46:K48"/>
    <mergeCell ref="K49:K51"/>
    <mergeCell ref="K52:K53"/>
    <mergeCell ref="K55:K56"/>
    <mergeCell ref="K57:K58"/>
    <mergeCell ref="L5:L6"/>
    <mergeCell ref="L8:L9"/>
    <mergeCell ref="L13:L15"/>
    <mergeCell ref="L16:L17"/>
    <mergeCell ref="L18:L20"/>
    <mergeCell ref="L21:L24"/>
    <mergeCell ref="L26:L27"/>
    <mergeCell ref="L28:L31"/>
    <mergeCell ref="L33:L34"/>
    <mergeCell ref="L36:L41"/>
    <mergeCell ref="L44:L45"/>
    <mergeCell ref="L46:L48"/>
    <mergeCell ref="L49:L51"/>
    <mergeCell ref="L52:L53"/>
    <mergeCell ref="M8:M9"/>
    <mergeCell ref="M13:M15"/>
    <mergeCell ref="M16:M17"/>
    <mergeCell ref="M18:M20"/>
    <mergeCell ref="M21:M24"/>
    <mergeCell ref="M26:M27"/>
    <mergeCell ref="M28:M31"/>
    <mergeCell ref="M33:M34"/>
    <mergeCell ref="M36:M41"/>
    <mergeCell ref="M44:M45"/>
    <mergeCell ref="M46:M48"/>
    <mergeCell ref="M49:M51"/>
    <mergeCell ref="M52:M53"/>
    <mergeCell ref="M55:M56"/>
    <mergeCell ref="M57:M58"/>
    <mergeCell ref="N8:N9"/>
    <mergeCell ref="N13:N15"/>
    <mergeCell ref="N16:N17"/>
    <mergeCell ref="N18:N20"/>
    <mergeCell ref="N21:N24"/>
    <mergeCell ref="N26:N27"/>
    <mergeCell ref="N28:N31"/>
    <mergeCell ref="N33:N34"/>
    <mergeCell ref="N36:N41"/>
    <mergeCell ref="N44:N45"/>
    <mergeCell ref="N46:N48"/>
    <mergeCell ref="N49:N51"/>
    <mergeCell ref="N52:N53"/>
    <mergeCell ref="N55:N56"/>
    <mergeCell ref="N57:N58"/>
    <mergeCell ref="O8:O9"/>
    <mergeCell ref="O13:O15"/>
    <mergeCell ref="O16:O17"/>
    <mergeCell ref="O18:O20"/>
    <mergeCell ref="O21:O24"/>
    <mergeCell ref="O26:O27"/>
    <mergeCell ref="O28:O31"/>
    <mergeCell ref="O33:O34"/>
    <mergeCell ref="O36:O41"/>
    <mergeCell ref="O44:O45"/>
    <mergeCell ref="O46:O48"/>
    <mergeCell ref="O49:O51"/>
    <mergeCell ref="O52:O53"/>
    <mergeCell ref="O55:O56"/>
    <mergeCell ref="O57:O58"/>
    <mergeCell ref="P8:P9"/>
    <mergeCell ref="P13:P15"/>
    <mergeCell ref="P16:P17"/>
    <mergeCell ref="P18:P20"/>
    <mergeCell ref="P21:P24"/>
    <mergeCell ref="P26:P27"/>
    <mergeCell ref="P28:P31"/>
    <mergeCell ref="P33:P34"/>
    <mergeCell ref="P36:P41"/>
    <mergeCell ref="P44:P45"/>
    <mergeCell ref="P46:P48"/>
    <mergeCell ref="P49:P51"/>
    <mergeCell ref="P52:P53"/>
    <mergeCell ref="P55:P56"/>
    <mergeCell ref="P57:P58"/>
    <mergeCell ref="Q5:Q6"/>
    <mergeCell ref="Q8:Q9"/>
    <mergeCell ref="Q13:Q15"/>
    <mergeCell ref="Q16:Q17"/>
    <mergeCell ref="Q18:Q20"/>
    <mergeCell ref="Q21:Q24"/>
    <mergeCell ref="Q26:Q27"/>
    <mergeCell ref="Q28:Q31"/>
    <mergeCell ref="Q33:Q34"/>
    <mergeCell ref="Q36:Q41"/>
    <mergeCell ref="Q44:Q45"/>
    <mergeCell ref="Q46:Q48"/>
    <mergeCell ref="Q49:Q51"/>
    <mergeCell ref="Q52:Q53"/>
    <mergeCell ref="Q55:Q56"/>
    <mergeCell ref="Q57:Q58"/>
    <mergeCell ref="R5:R6"/>
    <mergeCell ref="R8:R9"/>
    <mergeCell ref="R13:R15"/>
    <mergeCell ref="R16:R17"/>
    <mergeCell ref="R18:R20"/>
    <mergeCell ref="R21:R24"/>
    <mergeCell ref="R26:R27"/>
    <mergeCell ref="R28:R31"/>
    <mergeCell ref="R33:R34"/>
    <mergeCell ref="R36:R41"/>
    <mergeCell ref="R44:R45"/>
    <mergeCell ref="R46:R48"/>
    <mergeCell ref="R49:R51"/>
    <mergeCell ref="R52:R53"/>
    <mergeCell ref="R55:R56"/>
    <mergeCell ref="R57:R58"/>
    <mergeCell ref="S5:S6"/>
    <mergeCell ref="S8:S9"/>
    <mergeCell ref="S13:S15"/>
    <mergeCell ref="S16:S17"/>
    <mergeCell ref="S18:S20"/>
    <mergeCell ref="S21:S24"/>
    <mergeCell ref="S26:S27"/>
    <mergeCell ref="S28:S31"/>
    <mergeCell ref="S33:S34"/>
    <mergeCell ref="S36:S41"/>
    <mergeCell ref="S44:S45"/>
    <mergeCell ref="S49:S51"/>
    <mergeCell ref="S52:S53"/>
    <mergeCell ref="S55:S56"/>
    <mergeCell ref="S57:S58"/>
  </mergeCells>
  <conditionalFormatting sqref="K43">
    <cfRule type="duplicateValues" dxfId="0" priority="7"/>
    <cfRule type="duplicateValues" dxfId="0" priority="8"/>
  </conditionalFormatting>
  <conditionalFormatting sqref="K46">
    <cfRule type="duplicateValues" dxfId="0" priority="5"/>
    <cfRule type="duplicateValues" dxfId="0" priority="6"/>
  </conditionalFormatting>
  <conditionalFormatting sqref="K52">
    <cfRule type="duplicateValues" dxfId="0" priority="3"/>
    <cfRule type="duplicateValues" dxfId="0" priority="4"/>
  </conditionalFormatting>
  <conditionalFormatting sqref="K61">
    <cfRule type="duplicateValues" dxfId="0" priority="1"/>
    <cfRule type="duplicateValues" dxfId="0" priority="2"/>
  </conditionalFormatting>
  <pageMargins left="0.751388888888889" right="0.751388888888889" top="0.590277777777778" bottom="0.66875" header="0" footer="0"/>
  <pageSetup paperSize="9" scale="4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abSelected="1" workbookViewId="0">
      <pane ySplit="6" topLeftCell="A7" activePane="bottomLeft" state="frozen"/>
      <selection/>
      <selection pane="bottomLeft" activeCell="G20" sqref="G20"/>
    </sheetView>
  </sheetViews>
  <sheetFormatPr defaultColWidth="10" defaultRowHeight="13.5"/>
  <cols>
    <col min="1" max="1" width="13.25" customWidth="1"/>
    <col min="2" max="2" width="37.5" customWidth="1"/>
    <col min="3" max="3" width="14.875" style="22" customWidth="1"/>
    <col min="4" max="4" width="28.25" customWidth="1"/>
    <col min="5" max="5" width="16.375" customWidth="1"/>
    <col min="6" max="6" width="0.125" customWidth="1"/>
    <col min="7" max="7" width="9.76666666666667" customWidth="1"/>
  </cols>
  <sheetData>
    <row r="1" ht="48" customHeight="1" spans="1:6">
      <c r="A1" s="1" t="s">
        <v>0</v>
      </c>
      <c r="B1" s="1"/>
      <c r="C1" s="1"/>
      <c r="D1" s="1"/>
      <c r="E1" s="1"/>
      <c r="F1" s="1"/>
    </row>
    <row r="2" ht="32" customHeight="1" spans="1:6">
      <c r="A2" s="1" t="s">
        <v>287</v>
      </c>
      <c r="B2" s="1"/>
      <c r="C2" s="1"/>
      <c r="D2" s="1"/>
      <c r="E2" s="1"/>
      <c r="F2" s="1"/>
    </row>
    <row r="3" ht="27.85" customHeight="1" spans="1:5">
      <c r="A3" s="4" t="s">
        <v>288</v>
      </c>
      <c r="B3" s="4"/>
      <c r="C3" s="23"/>
      <c r="D3" s="4"/>
      <c r="E3" s="4"/>
    </row>
    <row r="4" ht="14.3" customHeight="1" spans="1:5">
      <c r="A4" s="24"/>
      <c r="B4" s="24"/>
      <c r="C4" s="25"/>
      <c r="D4" s="24"/>
      <c r="E4" s="5" t="s">
        <v>3</v>
      </c>
    </row>
    <row r="5" ht="27" customHeight="1" spans="1:5">
      <c r="A5" s="6" t="s">
        <v>289</v>
      </c>
      <c r="B5" s="6" t="s">
        <v>290</v>
      </c>
      <c r="C5" s="26"/>
      <c r="D5" s="6" t="s">
        <v>291</v>
      </c>
      <c r="E5" s="6"/>
    </row>
    <row r="6" ht="26" customHeight="1" spans="1:5">
      <c r="A6" s="6"/>
      <c r="B6" s="6" t="s">
        <v>5</v>
      </c>
      <c r="C6" s="26" t="s">
        <v>292</v>
      </c>
      <c r="D6" s="6" t="s">
        <v>293</v>
      </c>
      <c r="E6" s="6" t="s">
        <v>292</v>
      </c>
    </row>
    <row r="7" ht="20" customHeight="1" spans="1:5">
      <c r="A7" s="6" t="s">
        <v>19</v>
      </c>
      <c r="B7" s="27"/>
      <c r="C7" s="28">
        <f>SUM(C8:C26)</f>
        <v>7.7682</v>
      </c>
      <c r="D7" s="27"/>
      <c r="E7" s="29">
        <f>SUM(E8:E12)</f>
        <v>7.4119</v>
      </c>
    </row>
    <row r="8" ht="20" customHeight="1" spans="1:6">
      <c r="A8" s="6">
        <v>1</v>
      </c>
      <c r="B8" s="30" t="s">
        <v>52</v>
      </c>
      <c r="C8" s="31">
        <v>0.2129</v>
      </c>
      <c r="D8" s="32" t="s">
        <v>294</v>
      </c>
      <c r="E8" s="29">
        <v>2.9127</v>
      </c>
      <c r="F8" s="9" t="s">
        <v>295</v>
      </c>
    </row>
    <row r="9" ht="20" customHeight="1" spans="1:6">
      <c r="A9" s="6">
        <v>2</v>
      </c>
      <c r="B9" s="30" t="s">
        <v>63</v>
      </c>
      <c r="C9" s="31">
        <v>0.7029</v>
      </c>
      <c r="D9" s="30" t="s">
        <v>296</v>
      </c>
      <c r="E9" s="29">
        <v>2.4609</v>
      </c>
      <c r="F9" s="9" t="s">
        <v>297</v>
      </c>
    </row>
    <row r="10" ht="20" customHeight="1" spans="1:6">
      <c r="A10" s="6">
        <v>3</v>
      </c>
      <c r="B10" s="30" t="s">
        <v>116</v>
      </c>
      <c r="C10" s="31">
        <v>0.0225</v>
      </c>
      <c r="D10" s="30" t="s">
        <v>298</v>
      </c>
      <c r="E10" s="29">
        <f>0.9266</f>
        <v>0.9266</v>
      </c>
      <c r="F10" s="9" t="s">
        <v>299</v>
      </c>
    </row>
    <row r="11" ht="20" customHeight="1" spans="1:6">
      <c r="A11" s="6">
        <v>4</v>
      </c>
      <c r="B11" s="30" t="s">
        <v>119</v>
      </c>
      <c r="C11" s="31">
        <v>0.0675</v>
      </c>
      <c r="D11" s="30" t="s">
        <v>300</v>
      </c>
      <c r="E11" s="29">
        <v>1.0317</v>
      </c>
      <c r="F11" s="9" t="s">
        <v>301</v>
      </c>
    </row>
    <row r="12" ht="20" customHeight="1" spans="1:6">
      <c r="A12" s="6">
        <v>5</v>
      </c>
      <c r="B12" s="30" t="s">
        <v>45</v>
      </c>
      <c r="C12" s="31">
        <v>0.3705</v>
      </c>
      <c r="D12" s="30" t="s">
        <v>302</v>
      </c>
      <c r="E12" s="29">
        <v>0.08</v>
      </c>
      <c r="F12" s="9" t="s">
        <v>303</v>
      </c>
    </row>
    <row r="13" ht="20" customHeight="1" spans="1:6">
      <c r="A13" s="6">
        <v>6</v>
      </c>
      <c r="B13" s="30" t="s">
        <v>66</v>
      </c>
      <c r="C13" s="31">
        <v>0.1235</v>
      </c>
      <c r="D13" s="33"/>
      <c r="E13" s="34"/>
      <c r="F13" s="9" t="s">
        <v>304</v>
      </c>
    </row>
    <row r="14" ht="20" customHeight="1" spans="1:6">
      <c r="A14" s="6">
        <v>7</v>
      </c>
      <c r="B14" s="30" t="s">
        <v>69</v>
      </c>
      <c r="C14" s="31">
        <v>0.1488</v>
      </c>
      <c r="D14" s="6"/>
      <c r="E14" s="13"/>
      <c r="F14" s="9" t="s">
        <v>305</v>
      </c>
    </row>
    <row r="15" spans="1:5">
      <c r="A15" s="6">
        <v>8</v>
      </c>
      <c r="B15" s="30" t="s">
        <v>109</v>
      </c>
      <c r="C15" s="31">
        <v>0.4504</v>
      </c>
      <c r="D15" s="17"/>
      <c r="E15" s="17"/>
    </row>
    <row r="16" spans="1:5">
      <c r="A16" s="6">
        <v>9</v>
      </c>
      <c r="B16" s="30" t="s">
        <v>94</v>
      </c>
      <c r="C16" s="31">
        <v>0.27</v>
      </c>
      <c r="D16" s="17"/>
      <c r="E16" s="17"/>
    </row>
    <row r="17" spans="1:10">
      <c r="A17" s="6">
        <v>10</v>
      </c>
      <c r="B17" s="30" t="s">
        <v>99</v>
      </c>
      <c r="C17" s="31">
        <v>0.84</v>
      </c>
      <c r="D17" s="17"/>
      <c r="E17" s="17"/>
      <c r="J17" s="35"/>
    </row>
    <row r="18" spans="1:5">
      <c r="A18" s="6">
        <v>11</v>
      </c>
      <c r="B18" s="30" t="s">
        <v>79</v>
      </c>
      <c r="C18" s="31">
        <v>0.84</v>
      </c>
      <c r="D18" s="17"/>
      <c r="E18" s="17"/>
    </row>
    <row r="19" spans="1:5">
      <c r="A19" s="6">
        <v>12</v>
      </c>
      <c r="B19" s="30" t="s">
        <v>31</v>
      </c>
      <c r="C19" s="31">
        <v>2.2098</v>
      </c>
      <c r="D19" s="17"/>
      <c r="E19" s="17"/>
    </row>
    <row r="20" spans="1:5">
      <c r="A20" s="6">
        <v>13</v>
      </c>
      <c r="B20" s="30" t="s">
        <v>38</v>
      </c>
      <c r="C20" s="31">
        <v>0.25</v>
      </c>
      <c r="D20" s="17"/>
      <c r="E20" s="17"/>
    </row>
    <row r="21" spans="1:5">
      <c r="A21" s="6">
        <v>14</v>
      </c>
      <c r="B21" s="30" t="s">
        <v>121</v>
      </c>
      <c r="C21" s="31">
        <v>0.0666</v>
      </c>
      <c r="D21" s="17"/>
      <c r="E21" s="17"/>
    </row>
    <row r="22" spans="1:5">
      <c r="A22" s="6">
        <v>15</v>
      </c>
      <c r="B22" s="30" t="s">
        <v>21</v>
      </c>
      <c r="C22" s="31">
        <v>0.2995</v>
      </c>
      <c r="D22" s="17"/>
      <c r="E22" s="17"/>
    </row>
    <row r="23" spans="1:5">
      <c r="A23" s="6">
        <v>16</v>
      </c>
      <c r="B23" s="30" t="s">
        <v>57</v>
      </c>
      <c r="C23" s="31">
        <v>0.26</v>
      </c>
      <c r="D23" s="17"/>
      <c r="E23" s="17"/>
    </row>
    <row r="24" spans="1:5">
      <c r="A24" s="6">
        <v>17</v>
      </c>
      <c r="B24" s="30" t="s">
        <v>73</v>
      </c>
      <c r="C24" s="31">
        <v>0.277</v>
      </c>
      <c r="D24" s="17"/>
      <c r="E24" s="17"/>
    </row>
    <row r="25" spans="1:5">
      <c r="A25" s="6">
        <v>18</v>
      </c>
      <c r="B25" s="21" t="s">
        <v>123</v>
      </c>
      <c r="C25" s="31">
        <v>0.0963</v>
      </c>
      <c r="D25" s="17"/>
      <c r="E25" s="17"/>
    </row>
    <row r="26" spans="1:5">
      <c r="A26" s="6">
        <v>19</v>
      </c>
      <c r="B26" s="21" t="s">
        <v>123</v>
      </c>
      <c r="C26" s="31">
        <v>0.26</v>
      </c>
      <c r="D26" s="17"/>
      <c r="E26" s="17"/>
    </row>
  </sheetData>
  <mergeCells count="5">
    <mergeCell ref="A1:F1"/>
    <mergeCell ref="A3:E3"/>
    <mergeCell ref="B5:C5"/>
    <mergeCell ref="D5:E5"/>
    <mergeCell ref="A5:A6"/>
  </mergeCells>
  <pageMargins left="0.751388888888889" right="0.751388888888889" top="0.267361111111111" bottom="0.267361111111111"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26" workbookViewId="0">
      <selection activeCell="E26" sqref="E26"/>
    </sheetView>
  </sheetViews>
  <sheetFormatPr defaultColWidth="10" defaultRowHeight="13.5" outlineLevelCol="5"/>
  <cols>
    <col min="1" max="1" width="12.25" customWidth="1"/>
    <col min="2" max="2" width="74" customWidth="1"/>
    <col min="3" max="3" width="15.75" customWidth="1"/>
    <col min="4" max="4" width="27.8166666666667" customWidth="1"/>
    <col min="5" max="5" width="14" customWidth="1"/>
    <col min="6" max="6" width="9" hidden="1"/>
    <col min="7" max="7" width="9.76666666666667" customWidth="1"/>
  </cols>
  <sheetData>
    <row r="1" ht="42" customHeight="1" spans="1:6">
      <c r="A1" s="1" t="s">
        <v>0</v>
      </c>
      <c r="B1" s="1"/>
      <c r="C1" s="1"/>
      <c r="D1" s="1"/>
      <c r="E1" s="1"/>
      <c r="F1" s="1"/>
    </row>
    <row r="2" ht="42" customHeight="1" spans="1:6">
      <c r="A2" s="2" t="s">
        <v>306</v>
      </c>
      <c r="F2" s="3"/>
    </row>
    <row r="3" ht="27.85" customHeight="1" spans="1:5">
      <c r="A3" s="4" t="s">
        <v>307</v>
      </c>
      <c r="B3" s="4"/>
      <c r="C3" s="4"/>
      <c r="D3" s="4"/>
      <c r="E3" s="4"/>
    </row>
    <row r="4" ht="14.3" customHeight="1" spans="5:5">
      <c r="E4" s="5" t="s">
        <v>3</v>
      </c>
    </row>
    <row r="5" ht="19.9" customHeight="1" spans="1:5">
      <c r="A5" s="6" t="s">
        <v>289</v>
      </c>
      <c r="B5" s="6" t="s">
        <v>308</v>
      </c>
      <c r="C5" s="6"/>
      <c r="D5" s="6" t="s">
        <v>309</v>
      </c>
      <c r="E5" s="6"/>
    </row>
    <row r="6" ht="19.9" customHeight="1" spans="1:5">
      <c r="A6" s="6"/>
      <c r="B6" s="6" t="s">
        <v>5</v>
      </c>
      <c r="C6" s="6" t="s">
        <v>292</v>
      </c>
      <c r="D6" s="6" t="s">
        <v>293</v>
      </c>
      <c r="E6" s="6" t="s">
        <v>292</v>
      </c>
    </row>
    <row r="7" ht="20" customHeight="1" spans="1:6">
      <c r="A7" s="6" t="s">
        <v>19</v>
      </c>
      <c r="B7" s="7"/>
      <c r="C7" s="8">
        <f>SUM(C8:C41)</f>
        <v>214870</v>
      </c>
      <c r="D7" s="7"/>
      <c r="E7" s="8">
        <f>SUM(E8:E12)</f>
        <v>214870</v>
      </c>
      <c r="F7" s="9"/>
    </row>
    <row r="8" ht="20" customHeight="1" spans="1:6">
      <c r="A8" s="6">
        <v>1</v>
      </c>
      <c r="B8" s="10" t="s">
        <v>135</v>
      </c>
      <c r="C8" s="8">
        <v>440</v>
      </c>
      <c r="D8" s="11" t="s">
        <v>310</v>
      </c>
      <c r="E8" s="8">
        <v>5000</v>
      </c>
      <c r="F8" s="9"/>
    </row>
    <row r="9" ht="31" customHeight="1" spans="1:6">
      <c r="A9" s="6">
        <v>2</v>
      </c>
      <c r="B9" s="10" t="s">
        <v>143</v>
      </c>
      <c r="C9" s="8">
        <v>440</v>
      </c>
      <c r="D9" s="11" t="s">
        <v>311</v>
      </c>
      <c r="E9" s="8">
        <v>8500</v>
      </c>
      <c r="F9" s="9"/>
    </row>
    <row r="10" ht="37" customHeight="1" spans="1:6">
      <c r="A10" s="6">
        <v>3</v>
      </c>
      <c r="B10" s="10" t="s">
        <v>146</v>
      </c>
      <c r="C10" s="8">
        <v>210</v>
      </c>
      <c r="D10" s="11" t="s">
        <v>312</v>
      </c>
      <c r="E10" s="8">
        <f>C7-E8-E9</f>
        <v>201370</v>
      </c>
      <c r="F10" s="9"/>
    </row>
    <row r="11" ht="20" customHeight="1" spans="1:6">
      <c r="A11" s="6">
        <v>4</v>
      </c>
      <c r="B11" s="10" t="s">
        <v>198</v>
      </c>
      <c r="C11" s="8">
        <v>5000</v>
      </c>
      <c r="D11" s="12"/>
      <c r="E11" s="13"/>
      <c r="F11" s="9" t="s">
        <v>295</v>
      </c>
    </row>
    <row r="12" ht="20" customHeight="1" spans="1:6">
      <c r="A12" s="6">
        <v>5</v>
      </c>
      <c r="B12" s="10" t="s">
        <v>190</v>
      </c>
      <c r="C12" s="8">
        <v>2300</v>
      </c>
      <c r="D12" s="12"/>
      <c r="E12" s="13"/>
      <c r="F12" s="9" t="s">
        <v>299</v>
      </c>
    </row>
    <row r="13" ht="20" customHeight="1" spans="1:6">
      <c r="A13" s="6">
        <v>6</v>
      </c>
      <c r="B13" s="10" t="s">
        <v>185</v>
      </c>
      <c r="C13" s="14">
        <v>2500</v>
      </c>
      <c r="D13" s="12"/>
      <c r="E13" s="13"/>
      <c r="F13" s="9" t="s">
        <v>301</v>
      </c>
    </row>
    <row r="14" ht="20" customHeight="1" spans="1:6">
      <c r="A14" s="6">
        <v>7</v>
      </c>
      <c r="B14" s="10" t="s">
        <v>228</v>
      </c>
      <c r="C14" s="14">
        <v>13000</v>
      </c>
      <c r="D14" s="12"/>
      <c r="E14" s="13"/>
      <c r="F14" s="9" t="s">
        <v>303</v>
      </c>
    </row>
    <row r="15" ht="20" customHeight="1" spans="1:6">
      <c r="A15" s="6">
        <v>8</v>
      </c>
      <c r="B15" s="10" t="s">
        <v>238</v>
      </c>
      <c r="C15" s="14">
        <v>5000</v>
      </c>
      <c r="D15" s="12"/>
      <c r="E15" s="13"/>
      <c r="F15" s="9" t="s">
        <v>304</v>
      </c>
    </row>
    <row r="16" ht="20" customHeight="1" spans="1:6">
      <c r="A16" s="6">
        <v>9</v>
      </c>
      <c r="B16" s="10" t="s">
        <v>163</v>
      </c>
      <c r="C16" s="14">
        <v>3000</v>
      </c>
      <c r="D16" s="12"/>
      <c r="E16" s="13"/>
      <c r="F16" s="9" t="s">
        <v>305</v>
      </c>
    </row>
    <row r="17" ht="20" customHeight="1" spans="1:5">
      <c r="A17" s="6">
        <v>10</v>
      </c>
      <c r="B17" s="10" t="s">
        <v>208</v>
      </c>
      <c r="C17" s="14">
        <v>10600</v>
      </c>
      <c r="D17" s="15"/>
      <c r="E17" s="16"/>
    </row>
    <row r="18" ht="20" customHeight="1" spans="1:5">
      <c r="A18" s="6">
        <v>11</v>
      </c>
      <c r="B18" s="10" t="s">
        <v>152</v>
      </c>
      <c r="C18" s="14">
        <v>1000</v>
      </c>
      <c r="D18" s="17"/>
      <c r="E18" s="17"/>
    </row>
    <row r="19" ht="20" customHeight="1" spans="1:5">
      <c r="A19" s="6">
        <v>12</v>
      </c>
      <c r="B19" s="10" t="s">
        <v>171</v>
      </c>
      <c r="C19" s="14">
        <v>14100</v>
      </c>
      <c r="D19" s="17"/>
      <c r="E19" s="17"/>
    </row>
    <row r="20" ht="20" customHeight="1" spans="1:5">
      <c r="A20" s="6">
        <v>13</v>
      </c>
      <c r="B20" s="10" t="s">
        <v>182</v>
      </c>
      <c r="C20" s="14">
        <v>10000</v>
      </c>
      <c r="D20" s="17"/>
      <c r="E20" s="17"/>
    </row>
    <row r="21" ht="20" customHeight="1" spans="1:5">
      <c r="A21" s="6">
        <v>14</v>
      </c>
      <c r="B21" s="10" t="s">
        <v>223</v>
      </c>
      <c r="C21" s="14">
        <v>3500</v>
      </c>
      <c r="D21" s="17"/>
      <c r="E21" s="17"/>
    </row>
    <row r="22" ht="20" customHeight="1" spans="1:5">
      <c r="A22" s="6">
        <v>15</v>
      </c>
      <c r="B22" s="10" t="s">
        <v>168</v>
      </c>
      <c r="C22" s="14">
        <v>8820</v>
      </c>
      <c r="D22" s="17"/>
      <c r="E22" s="17"/>
    </row>
    <row r="23" ht="20" customHeight="1" spans="1:5">
      <c r="A23" s="6">
        <v>16</v>
      </c>
      <c r="B23" s="10" t="s">
        <v>193</v>
      </c>
      <c r="C23" s="14">
        <v>3300</v>
      </c>
      <c r="D23" s="17"/>
      <c r="E23" s="17"/>
    </row>
    <row r="24" ht="20" customHeight="1" spans="1:5">
      <c r="A24" s="6">
        <v>17</v>
      </c>
      <c r="B24" s="10" t="s">
        <v>176</v>
      </c>
      <c r="C24" s="14">
        <v>5500</v>
      </c>
      <c r="D24" s="17"/>
      <c r="E24" s="17"/>
    </row>
    <row r="25" ht="20" customHeight="1" spans="1:5">
      <c r="A25" s="6">
        <v>18</v>
      </c>
      <c r="B25" s="10" t="s">
        <v>195</v>
      </c>
      <c r="C25" s="14">
        <v>4500</v>
      </c>
      <c r="D25" s="17"/>
      <c r="E25" s="17"/>
    </row>
    <row r="26" ht="20" customHeight="1" spans="1:5">
      <c r="A26" s="6">
        <v>19</v>
      </c>
      <c r="B26" s="18" t="s">
        <v>216</v>
      </c>
      <c r="C26" s="19">
        <v>2700</v>
      </c>
      <c r="D26" s="20"/>
      <c r="E26" s="20"/>
    </row>
    <row r="27" ht="20" customHeight="1" spans="1:5">
      <c r="A27" s="6">
        <v>20</v>
      </c>
      <c r="B27" s="21" t="s">
        <v>233</v>
      </c>
      <c r="C27" s="14">
        <v>2060</v>
      </c>
      <c r="D27" s="17"/>
      <c r="E27" s="17"/>
    </row>
    <row r="28" ht="20" customHeight="1" spans="1:5">
      <c r="A28" s="6">
        <v>21</v>
      </c>
      <c r="B28" s="21" t="s">
        <v>282</v>
      </c>
      <c r="C28" s="14">
        <v>3500</v>
      </c>
      <c r="D28" s="17"/>
      <c r="E28" s="17"/>
    </row>
    <row r="29" spans="1:5">
      <c r="A29" s="6">
        <v>22</v>
      </c>
      <c r="B29" s="21" t="s">
        <v>212</v>
      </c>
      <c r="C29" s="14">
        <v>17500</v>
      </c>
      <c r="D29" s="17"/>
      <c r="E29" s="17"/>
    </row>
    <row r="30" spans="1:5">
      <c r="A30" s="6">
        <v>23</v>
      </c>
      <c r="B30" s="21" t="s">
        <v>214</v>
      </c>
      <c r="C30" s="14">
        <v>9000</v>
      </c>
      <c r="D30" s="17"/>
      <c r="E30" s="17"/>
    </row>
    <row r="31" spans="1:5">
      <c r="A31" s="6">
        <v>24</v>
      </c>
      <c r="B31" s="21" t="s">
        <v>236</v>
      </c>
      <c r="C31" s="14">
        <v>7900</v>
      </c>
      <c r="D31" s="17"/>
      <c r="E31" s="17"/>
    </row>
    <row r="32" spans="1:5">
      <c r="A32" s="6">
        <v>25</v>
      </c>
      <c r="B32" s="21" t="s">
        <v>244</v>
      </c>
      <c r="C32" s="14">
        <v>13400</v>
      </c>
      <c r="D32" s="17"/>
      <c r="E32" s="17"/>
    </row>
    <row r="33" spans="1:5">
      <c r="A33" s="6">
        <v>26</v>
      </c>
      <c r="B33" s="21" t="s">
        <v>247</v>
      </c>
      <c r="C33" s="14">
        <v>1900</v>
      </c>
      <c r="D33" s="17"/>
      <c r="E33" s="17"/>
    </row>
    <row r="34" spans="1:5">
      <c r="A34" s="6">
        <v>27</v>
      </c>
      <c r="B34" s="21" t="s">
        <v>251</v>
      </c>
      <c r="C34" s="14">
        <v>6100</v>
      </c>
      <c r="D34" s="17"/>
      <c r="E34" s="17"/>
    </row>
    <row r="35" spans="1:5">
      <c r="A35" s="6">
        <v>28</v>
      </c>
      <c r="B35" s="21" t="s">
        <v>253</v>
      </c>
      <c r="C35" s="14">
        <v>1000</v>
      </c>
      <c r="D35" s="17"/>
      <c r="E35" s="17"/>
    </row>
    <row r="36" spans="1:5">
      <c r="A36" s="6">
        <v>29</v>
      </c>
      <c r="B36" s="21" t="s">
        <v>258</v>
      </c>
      <c r="C36" s="14">
        <v>2900</v>
      </c>
      <c r="D36" s="17"/>
      <c r="E36" s="17"/>
    </row>
    <row r="37" spans="1:5">
      <c r="A37" s="6">
        <v>30</v>
      </c>
      <c r="B37" s="21" t="s">
        <v>260</v>
      </c>
      <c r="C37" s="14">
        <v>7300</v>
      </c>
      <c r="D37" s="17"/>
      <c r="E37" s="17"/>
    </row>
    <row r="38" ht="24.75" spans="1:5">
      <c r="A38" s="6">
        <v>31</v>
      </c>
      <c r="B38" s="21" t="s">
        <v>262</v>
      </c>
      <c r="C38" s="14">
        <v>26600</v>
      </c>
      <c r="D38" s="17"/>
      <c r="E38" s="17"/>
    </row>
    <row r="39" spans="1:5">
      <c r="A39" s="6">
        <v>32</v>
      </c>
      <c r="B39" s="21" t="s">
        <v>266</v>
      </c>
      <c r="C39" s="14">
        <v>3800</v>
      </c>
      <c r="D39" s="17"/>
      <c r="E39" s="17"/>
    </row>
    <row r="40" ht="24.75" spans="1:5">
      <c r="A40" s="6">
        <v>33</v>
      </c>
      <c r="B40" s="21" t="s">
        <v>268</v>
      </c>
      <c r="C40" s="14">
        <v>1500</v>
      </c>
      <c r="D40" s="17"/>
      <c r="E40" s="17"/>
    </row>
    <row r="41" ht="24.75" spans="1:5">
      <c r="A41" s="6">
        <v>34</v>
      </c>
      <c r="B41" s="21" t="s">
        <v>276</v>
      </c>
      <c r="C41" s="14">
        <v>14500</v>
      </c>
      <c r="D41" s="17"/>
      <c r="E41" s="17"/>
    </row>
  </sheetData>
  <mergeCells count="5">
    <mergeCell ref="A1:F1"/>
    <mergeCell ref="A3:E3"/>
    <mergeCell ref="B5:C5"/>
    <mergeCell ref="D5:E5"/>
    <mergeCell ref="A5:A6"/>
  </mergeCells>
  <pageMargins left="0.751388888888889" right="0.751388888888889" top="0.267361111111111" bottom="0.267361111111111" header="0" footer="0"/>
  <pageSetup paperSize="9" scale="61"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新增地方政府一般债券情况表 </vt:lpstr>
      <vt:lpstr>新增地方政府专项债券情况表</vt:lpstr>
      <vt:lpstr>新增地方政府一般债券资金收支情况表</vt:lpstr>
      <vt:lpstr>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2022-06-24T09:35:00Z</dcterms:created>
  <dcterms:modified xsi:type="dcterms:W3CDTF">2025-08-13T08:19:43Z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DCD062C807F94BC3911D84BA2660C5FD</vt:lpwstr>
  </property>
</Properties>
</file>