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3"/>
  </bookViews>
  <sheets>
    <sheet name="新增地方政府一般债券情况表 " sheetId="5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'新增地方政府一般债券情况表 '!$B$6:$W$38</definedName>
    <definedName name="_xlnm._FilterDatabase" localSheetId="1" hidden="1">新增地方政府专项债券情况表!$B$7:$S$23</definedName>
    <definedName name="_xlnm.Print_Titles" localSheetId="0">'新增地方政府一般债券情况表 '!$3:$6</definedName>
    <definedName name="_xlnm.Print_Titles" localSheetId="1">新增地方政府专项债券情况表!$3:$6</definedName>
    <definedName name="_xlnm._FilterDatabase" localSheetId="3" hidden="1">新增地方政府专项债券资金收支情况表!$A$13:$F$19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Q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<sst xmlns="http://schemas.openxmlformats.org/spreadsheetml/2006/main" count="523" uniqueCount="147">
  <si>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</si>
  <si>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</si>
  <si>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遂宁市安居区截至2022年末新增地方政府一般债券情况表</t>
  </si>
  <si>
    <t>单位：亿元</t>
  </si>
  <si>
    <t>地区/单位</t>
  </si>
  <si>
    <t>债券名称</t>
  </si>
  <si>
    <t>债券基本信息</t>
  </si>
  <si>
    <t>项目名称</t>
  </si>
  <si>
    <t>项目主管部门</t>
  </si>
  <si>
    <t>债券项目总投资</t>
  </si>
  <si>
    <t>债券项目已实现投资</t>
  </si>
  <si>
    <t>项目建设进度/运营情况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</si>
  <si>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</si>
  <si>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</si>
  <si>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</si>
  <si>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</si>
  <si>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</si>
  <si>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</si>
  <si>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</si>
  <si>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</si>
  <si>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遂宁市安居区</t>
  </si>
  <si>
    <t>2019年四川省政府一般债券（二期）</t>
  </si>
  <si>
    <t>157575</t>
  </si>
  <si>
    <t>一般债券</t>
  </si>
  <si>
    <t>3.38</t>
  </si>
  <si>
    <t>10年</t>
  </si>
  <si>
    <t>琼江流域水污染综合治理</t>
  </si>
  <si>
    <t>遂宁市安居区住房和城乡建设局</t>
  </si>
  <si>
    <t>已完工，正常运营</t>
  </si>
  <si>
    <t>2016年四川省政府一般债券（十二期）</t>
  </si>
  <si>
    <t>1605341</t>
  </si>
  <si>
    <t>3.27</t>
  </si>
  <si>
    <t>四川遂宁市安居区环境综合治理项目</t>
  </si>
  <si>
    <t>2017年四川省政府一般债券（十一期）</t>
  </si>
  <si>
    <t>140923</t>
  </si>
  <si>
    <t>4.28</t>
  </si>
  <si>
    <t>7年</t>
  </si>
  <si>
    <t>琼江河景观提升项目</t>
  </si>
  <si>
    <t>遂宁市安居区市民中心广场项目工程</t>
  </si>
  <si>
    <t>安置小区基础配套设施建设</t>
  </si>
  <si>
    <t>安居区食品工业园区间道路三建设项目</t>
  </si>
  <si>
    <t>凤凰半岛安置小区南侧区间道路（二）</t>
  </si>
  <si>
    <r>
      <rPr>
        <sz val="10"/>
        <rFont val="方正书宋_GBK"/>
        <charset val="0"/>
      </rPr>
      <t>陷马堰片区</t>
    </r>
    <r>
      <rPr>
        <sz val="10"/>
        <rFont val="Arial"/>
        <charset val="0"/>
      </rPr>
      <t>300</t>
    </r>
    <r>
      <rPr>
        <sz val="10"/>
        <rFont val="方正书宋_GBK"/>
        <charset val="0"/>
      </rPr>
      <t>亩土地整理</t>
    </r>
  </si>
  <si>
    <t>2017年四川省政府一般债券（十二期）</t>
  </si>
  <si>
    <t>140924</t>
  </si>
  <si>
    <t>4.29</t>
  </si>
  <si>
    <r>
      <rPr>
        <sz val="10"/>
        <rFont val="方正书宋_GBK"/>
        <charset val="0"/>
      </rPr>
      <t>利用德国促进性贷款遂宁市安居区城市环境综合治理项目</t>
    </r>
    <r>
      <rPr>
        <sz val="10"/>
        <rFont val="Arial"/>
        <charset val="0"/>
      </rPr>
      <t>-</t>
    </r>
    <r>
      <rPr>
        <sz val="10"/>
        <rFont val="方正书宋_GBK"/>
        <charset val="0"/>
      </rPr>
      <t>琼江河南岸治理</t>
    </r>
  </si>
  <si>
    <t>2017年四川省政府一般债券（十期）</t>
  </si>
  <si>
    <t>140922</t>
  </si>
  <si>
    <t>4.18</t>
  </si>
  <si>
    <t>5年</t>
  </si>
  <si>
    <t>乡镇场镇提升改造</t>
  </si>
  <si>
    <t>安居镇琼江河堤整治工程</t>
  </si>
  <si>
    <t>市民中心广场工程</t>
  </si>
  <si>
    <t>陷马堰片区300亩土地整理</t>
  </si>
  <si>
    <t>2016年四川省政府一般债券（十一期）</t>
  </si>
  <si>
    <t>1605340</t>
  </si>
  <si>
    <t>3.18</t>
  </si>
  <si>
    <r>
      <rPr>
        <sz val="10"/>
        <rFont val="方正书宋_GBK"/>
        <charset val="0"/>
      </rPr>
      <t>凤凰大桥桥头公园</t>
    </r>
    <r>
      <rPr>
        <sz val="10"/>
        <rFont val="Arial"/>
        <charset val="0"/>
      </rPr>
      <t xml:space="preserve">
</t>
    </r>
  </si>
  <si>
    <t>遂宁市安居区环境综合治理项目</t>
  </si>
  <si>
    <t>棚户区改造西城一期安置点（配建公租房）</t>
  </si>
  <si>
    <t>表2</t>
  </si>
  <si>
    <t>遂宁市安居区截至2022年末新增地方政府专项债券情况表</t>
  </si>
  <si>
    <t xml:space="preserve">                债券基本信息</t>
  </si>
  <si>
    <t>债券项目资产类型</t>
  </si>
  <si>
    <t>项目对应形成资产情况</t>
  </si>
  <si>
    <t>已取得项目收益</t>
  </si>
  <si>
    <t>备注</t>
  </si>
  <si>
    <t>2017年四川省政府专项债券（十期）</t>
  </si>
  <si>
    <t>1705269</t>
  </si>
  <si>
    <t>普通专项债券</t>
  </si>
  <si>
    <t>3.85</t>
  </si>
  <si>
    <t>污染防治</t>
  </si>
  <si>
    <r>
      <rPr>
        <sz val="10"/>
        <rFont val="宋体"/>
        <charset val="0"/>
      </rPr>
      <t>安居区新建</t>
    </r>
    <r>
      <rPr>
        <sz val="10"/>
        <rFont val="Arial"/>
        <charset val="0"/>
      </rPr>
      <t>8</t>
    </r>
    <r>
      <rPr>
        <sz val="10"/>
        <rFont val="宋体"/>
        <charset val="0"/>
      </rPr>
      <t>座污水处理厂</t>
    </r>
  </si>
  <si>
    <t>已完工</t>
  </si>
  <si>
    <t>暂无收益</t>
  </si>
  <si>
    <t>2017年四川省政府专项债券（十一期）</t>
  </si>
  <si>
    <t>1705270</t>
  </si>
  <si>
    <t>3.96</t>
  </si>
  <si>
    <t>2017年四川省政府专项债券（十二期）</t>
  </si>
  <si>
    <t>1705271</t>
  </si>
  <si>
    <t>3.98</t>
  </si>
  <si>
    <t>垃圾处理（城镇）</t>
  </si>
  <si>
    <t>遂宁市安居区24个村环卫设施配置</t>
  </si>
  <si>
    <t>遂宁市安居区生活垃圾清清运处理体系项目</t>
  </si>
  <si>
    <t>2020年四川省城乡基础设施建设专项债券（二十二期）-2020年四川省政府专项债券（八十一期）</t>
  </si>
  <si>
    <t>2005877</t>
  </si>
  <si>
    <t>其他自平衡专项债券</t>
  </si>
  <si>
    <t>3.25</t>
  </si>
  <si>
    <t>停车场建设</t>
  </si>
  <si>
    <t>备选库项目-安居综合停车场建设项目（备选库改资本金）</t>
  </si>
  <si>
    <t>正在建设中</t>
  </si>
  <si>
    <t>2021年四川省城乡基础设施建设专项债券（八期）-2021年四川省政府专项债券（二十六期）</t>
  </si>
  <si>
    <t>173869</t>
  </si>
  <si>
    <t>3.23</t>
  </si>
  <si>
    <t>2020年四川省水务建设专项债券（二期）-2020年四川省政府专项债券（十三期）</t>
  </si>
  <si>
    <t>160554</t>
  </si>
  <si>
    <t>3.67</t>
  </si>
  <si>
    <t>15年</t>
  </si>
  <si>
    <t>供水</t>
  </si>
  <si>
    <t>备选库项目-安居城区饮用水源取水口迁移工程</t>
  </si>
  <si>
    <t>2020年四川省棚户区改造专项债券（三期）-2020年四川省政府专项债券（八十八期）</t>
  </si>
  <si>
    <t>2005884</t>
  </si>
  <si>
    <t>棚改专项债券</t>
  </si>
  <si>
    <t>棚户区改造</t>
  </si>
  <si>
    <t>备选库项目-安居区东城片区一期棚户区改造项目</t>
  </si>
  <si>
    <t>2022年四川省城市更新和产业升级基础设施专项债券（五期）—2022年四川省政府专项债券（五十二期）</t>
  </si>
  <si>
    <t>2271131</t>
  </si>
  <si>
    <t>20年</t>
  </si>
  <si>
    <t>地下管廊</t>
  </si>
  <si>
    <t>遂宁市安居区老城区地下综合管廊建设项目</t>
  </si>
  <si>
    <t>2022年四川省城乡基础设施建设专项债券（十七期）-2022年四川省政府专项债券（七十三期）</t>
  </si>
  <si>
    <t>2271778</t>
  </si>
  <si>
    <t>2022年四川省城市更新和产业升级基础设施专项债券（三期）—2022年四川省政府专项债券（五十期）</t>
  </si>
  <si>
    <t>污水管网</t>
  </si>
  <si>
    <t>遂宁市安居区场镇污水管网改造项目</t>
  </si>
  <si>
    <t>遂宁市安居区凤凰新城地下管廊建设项目</t>
  </si>
  <si>
    <t>2022年四川省城乡基础设施建设专项债券（十五期）-2022年四川省政府专项债券（七十一期）</t>
  </si>
  <si>
    <t>2271776</t>
  </si>
  <si>
    <t>综合停车场</t>
  </si>
  <si>
    <t>遂宁市安居区凤凰新城片区停车场建设项目</t>
  </si>
  <si>
    <t>2022年四川省社会事业和交通基础设施专项债券（一期）—2022年四川省政府专项债券（四十五期）</t>
  </si>
  <si>
    <t>2271124</t>
  </si>
  <si>
    <t>城镇老旧小区改造</t>
  </si>
  <si>
    <t>小区基础设施</t>
  </si>
  <si>
    <t>遂宁市安居区田园华庭、教师公寓等老旧小区改造及配套基础设施建设项目</t>
  </si>
  <si>
    <t>表3</t>
  </si>
  <si>
    <t>遂宁市安居区截至2022年末新增地方政府一般债券资金收支情况表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</si>
  <si>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</si>
  <si>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</si>
  <si>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</si>
  <si>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</si>
  <si>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</si>
  <si>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212 城乡社区支出</t>
  </si>
  <si>
    <t>201</t>
  </si>
  <si>
    <t>204</t>
  </si>
  <si>
    <t>205</t>
  </si>
  <si>
    <t>206</t>
  </si>
  <si>
    <t>207</t>
  </si>
  <si>
    <t>208</t>
  </si>
  <si>
    <t>表4</t>
  </si>
  <si>
    <t>遂宁市安居区截至2022年末新增地方政府专项债券资金收支情况表</t>
  </si>
  <si>
    <t>截至2022年末新增专项债券资金收入</t>
  </si>
  <si>
    <t>截至2022年末新增专项债券资金安排的支出</t>
  </si>
  <si>
    <t>22904-其他政府性基金及对应专项债务收入安排的支出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</si>
  <si>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年四川省水务建设专项债券（二期）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年四川省政府专项债券（十三期）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</si>
  <si>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年四川省棚户区改造专项债券（三期）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年四川省政府专项债券（八十八期）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</si>
</sst>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\.0000"/>
    <numFmt numFmtId="178" formatCode="0.0000_ "/>
    <numFmt numFmtId="179" formatCode="_ * #,##0.0000_ ;_ * \-#,##0.0000_ ;_ * &quot;-&quot;????_ ;_ @_ "/>
    <numFmt numFmtId="180" formatCode="#,##0.0000"/>
  </numFmts>
  <fonts count="49">
    <font>
      <sz val="11"/>
      <color indexed="8"/>
      <name val="宋体"/>
      <charset val="1"/>
      <scheme val="minor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name val="宋体"/>
      <charset val="134"/>
    </font>
    <font>
      <sz val="9"/>
      <name val="SimSun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0"/>
      <color indexed="8"/>
      <name val="宋体"/>
      <charset val="1"/>
      <scheme val="minor"/>
    </font>
    <font>
      <b/>
      <sz val="11"/>
      <name val="宋体"/>
      <charset val="134"/>
      <scheme val="major"/>
    </font>
    <font>
      <b/>
      <sz val="11"/>
      <name val="仿宋_GB2312"/>
      <charset val="134"/>
    </font>
    <font>
      <sz val="11"/>
      <name val="Arial"/>
      <charset val="134"/>
    </font>
    <font>
      <sz val="11"/>
      <color indexed="8"/>
      <name val="Arial"/>
      <charset val="1"/>
    </font>
    <font>
      <sz val="10"/>
      <name val="黑体"/>
      <charset val="134"/>
    </font>
    <font>
      <sz val="10"/>
      <name val="仿宋_GB2312"/>
      <charset val="134"/>
    </font>
    <font>
      <b/>
      <sz val="10"/>
      <name val="宋体"/>
      <charset val="134"/>
      <scheme val="major"/>
    </font>
    <font>
      <sz val="6"/>
      <name val="仿宋_GB2312"/>
      <charset val="134"/>
    </font>
    <font>
      <b/>
      <sz val="10"/>
      <name val="宋体"/>
      <charset val="134"/>
    </font>
    <font>
      <sz val="6"/>
      <name val="Arial"/>
      <charset val="0"/>
    </font>
    <font>
      <sz val="10"/>
      <name val="宋体"/>
      <charset val="0"/>
    </font>
    <font>
      <sz val="10"/>
      <name val="宋体"/>
      <charset val="0"/>
      <scheme val="minor"/>
    </font>
    <font>
      <sz val="20"/>
      <color indexed="8"/>
      <name val="黑体"/>
      <charset val="1"/>
    </font>
    <font>
      <sz val="11"/>
      <color indexed="8"/>
      <name val="仿宋"/>
      <charset val="1"/>
    </font>
    <font>
      <sz val="10"/>
      <name val="仿宋"/>
      <charset val="134"/>
    </font>
    <font>
      <sz val="10"/>
      <color indexed="8"/>
      <name val="仿宋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书宋_GBK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29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" borderId="30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33" applyNumberFormat="0" applyAlignment="0" applyProtection="0">
      <alignment vertical="center"/>
    </xf>
    <xf numFmtId="0" fontId="40" fillId="12" borderId="29" applyNumberFormat="0" applyAlignment="0" applyProtection="0">
      <alignment vertical="center"/>
    </xf>
    <xf numFmtId="0" fontId="41" fillId="13" borderId="34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72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0" fillId="0" borderId="0" xfId="0" applyNumberFormat="1" applyFont="1">
      <alignment vertical="center"/>
    </xf>
    <xf numFmtId="178" fontId="2" fillId="0" borderId="0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178" fontId="8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178" fontId="7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178" fontId="0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0" fillId="2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178" fontId="14" fillId="0" borderId="0" xfId="0" applyNumberFormat="1" applyFont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center" vertical="center"/>
    </xf>
    <xf numFmtId="178" fontId="15" fillId="0" borderId="0" xfId="0" applyNumberFormat="1" applyFont="1" applyBorder="1" applyAlignment="1">
      <alignment horizontal="center" vertical="center" wrapText="1"/>
    </xf>
    <xf numFmtId="178" fontId="4" fillId="2" borderId="0" xfId="0" applyNumberFormat="1" applyFont="1" applyFill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0" fillId="0" borderId="12" xfId="0" applyNumberFormat="1" applyFont="1" applyBorder="1" applyAlignment="1">
      <alignment horizontal="center" vertical="center" wrapText="1"/>
    </xf>
    <xf numFmtId="178" fontId="16" fillId="0" borderId="12" xfId="0" applyNumberFormat="1" applyFont="1" applyBorder="1" applyAlignment="1">
      <alignment horizontal="center" vertical="center" wrapText="1"/>
    </xf>
    <xf numFmtId="178" fontId="10" fillId="2" borderId="13" xfId="0" applyNumberFormat="1" applyFont="1" applyFill="1" applyBorder="1" applyAlignment="1">
      <alignment horizontal="center" vertical="center" wrapText="1"/>
    </xf>
    <xf numFmtId="178" fontId="16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178" fontId="10" fillId="0" borderId="15" xfId="0" applyNumberFormat="1" applyFont="1" applyBorder="1" applyAlignment="1">
      <alignment horizontal="center" vertical="center" wrapText="1"/>
    </xf>
    <xf numFmtId="178" fontId="16" fillId="0" borderId="16" xfId="0" applyNumberFormat="1" applyFont="1" applyBorder="1" applyAlignment="1">
      <alignment horizontal="center" vertical="center" wrapText="1"/>
    </xf>
    <xf numFmtId="178" fontId="10" fillId="2" borderId="1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7" fillId="2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 wrapText="1"/>
    </xf>
    <xf numFmtId="178" fontId="5" fillId="0" borderId="20" xfId="0" applyNumberFormat="1" applyFont="1" applyFill="1" applyBorder="1" applyAlignment="1">
      <alignment horizontal="center" vertical="center"/>
    </xf>
    <xf numFmtId="178" fontId="5" fillId="2" borderId="20" xfId="0" applyNumberFormat="1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center" vertical="center" wrapText="1"/>
    </xf>
    <xf numFmtId="178" fontId="5" fillId="0" borderId="17" xfId="0" applyNumberFormat="1" applyFont="1" applyFill="1" applyBorder="1" applyAlignment="1">
      <alignment horizontal="center" vertical="center"/>
    </xf>
    <xf numFmtId="178" fontId="5" fillId="2" borderId="17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9" fillId="0" borderId="20" xfId="0" applyNumberFormat="1" applyFont="1" applyBorder="1" applyAlignment="1">
      <alignment horizontal="center" vertical="center"/>
    </xf>
    <xf numFmtId="178" fontId="0" fillId="0" borderId="20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8" fontId="9" fillId="0" borderId="17" xfId="0" applyNumberFormat="1" applyFont="1" applyBorder="1" applyAlignment="1">
      <alignment horizontal="center" vertical="center"/>
    </xf>
    <xf numFmtId="178" fontId="0" fillId="0" borderId="17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8" fontId="0" fillId="0" borderId="0" xfId="0" applyNumberFormat="1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15" fillId="0" borderId="0" xfId="0" applyNumberFormat="1" applyFont="1" applyAlignment="1">
      <alignment horizontal="center" vertical="center" wrapText="1"/>
    </xf>
    <xf numFmtId="0" fontId="8" fillId="2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9" fontId="2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left" vertical="center"/>
    </xf>
    <xf numFmtId="14" fontId="7" fillId="0" borderId="8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178" fontId="4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3" fillId="0" borderId="24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 wrapText="1"/>
    </xf>
    <xf numFmtId="178" fontId="3" fillId="2" borderId="13" xfId="0" applyNumberFormat="1" applyFont="1" applyFill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178" fontId="3" fillId="0" borderId="16" xfId="0" applyNumberFormat="1" applyFont="1" applyBorder="1" applyAlignment="1">
      <alignment horizontal="center" vertical="center" wrapText="1"/>
    </xf>
    <xf numFmtId="178" fontId="3" fillId="2" borderId="15" xfId="0" applyNumberFormat="1" applyFont="1" applyFill="1" applyBorder="1" applyAlignment="1">
      <alignment horizontal="center" vertical="center" wrapText="1"/>
    </xf>
    <xf numFmtId="178" fontId="3" fillId="0" borderId="27" xfId="0" applyNumberFormat="1" applyFont="1" applyBorder="1" applyAlignment="1">
      <alignment horizontal="center" vertical="center" wrapText="1"/>
    </xf>
    <xf numFmtId="180" fontId="24" fillId="0" borderId="1" xfId="0" applyNumberFormat="1" applyFont="1" applyBorder="1" applyAlignment="1">
      <alignment horizontal="center" vertical="center" wrapText="1"/>
    </xf>
    <xf numFmtId="180" fontId="24" fillId="2" borderId="1" xfId="0" applyNumberFormat="1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178" fontId="24" fillId="0" borderId="20" xfId="0" applyNumberFormat="1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178" fontId="24" fillId="0" borderId="28" xfId="0" applyNumberFormat="1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178" fontId="25" fillId="0" borderId="20" xfId="0" applyNumberFormat="1" applyFont="1" applyBorder="1" applyAlignment="1">
      <alignment horizontal="center" vertical="center"/>
    </xf>
    <xf numFmtId="178" fontId="25" fillId="2" borderId="20" xfId="0" applyNumberFormat="1" applyFont="1" applyFill="1" applyBorder="1" applyAlignment="1">
      <alignment horizontal="center" vertical="center"/>
    </xf>
    <xf numFmtId="178" fontId="25" fillId="0" borderId="17" xfId="0" applyNumberFormat="1" applyFont="1" applyBorder="1" applyAlignment="1">
      <alignment horizontal="center" vertical="center"/>
    </xf>
    <xf numFmtId="178" fontId="25" fillId="2" borderId="17" xfId="0" applyNumberFormat="1" applyFont="1" applyFill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/>
    </xf>
    <xf numFmtId="178" fontId="2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20" xfId="0" applyFont="1" applyFill="1" applyBorder="1" applyAlignment="1">
      <alignment horizontal="center" vertical="center" wrapText="1"/>
    </xf>
    <xf numFmtId="178" fontId="25" fillId="0" borderId="28" xfId="0" applyNumberFormat="1" applyFont="1" applyBorder="1" applyAlignment="1">
      <alignment horizontal="center" vertical="center"/>
    </xf>
    <xf numFmtId="178" fontId="25" fillId="2" borderId="28" xfId="0" applyNumberFormat="1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zoomScale="81" zoomScaleNormal="81" topLeftCell="B28" workbookViewId="0">
      <selection activeCell="O34" sqref="O34:O38"/>
    </sheetView>
  </sheetViews>
  <sheetFormatPr defaultColWidth="10" defaultRowHeight="13.5"/>
  <cols>
    <col min="1" max="1" width="8.48333333333333" style="28" customWidth="1"/>
    <col min="2" max="2" width="31.625" customWidth="1"/>
    <col min="3" max="3" width="8.75" customWidth="1"/>
    <col min="4" max="4" width="12.875" customWidth="1"/>
    <col min="5" max="5" width="8.75" customWidth="1"/>
    <col min="6" max="6" width="13.625" customWidth="1"/>
    <col min="7" max="8" width="8.75" customWidth="1"/>
    <col min="9" max="9" width="33.375" customWidth="1"/>
    <col min="10" max="10" width="22.75" customWidth="1"/>
    <col min="11" max="12" width="19" style="17" customWidth="1"/>
    <col min="13" max="13" width="18.5" style="31" customWidth="1"/>
    <col min="14" max="14" width="18.5" style="17" customWidth="1"/>
    <col min="15" max="15" width="11.5" customWidth="1"/>
    <col min="16" max="16" width="9" customWidth="1"/>
    <col min="17" max="17" width="9.76666666666667" customWidth="1"/>
  </cols>
  <sheetData>
    <row r="1" ht="28" customHeight="1" spans="2:1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" customHeight="1" spans="2:15">
      <c r="B2" s="130" t="s">
        <v>1</v>
      </c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ht="43" customHeight="1" spans="2:15">
      <c r="B3" s="4" t="s">
        <v>2</v>
      </c>
      <c r="C3" s="4"/>
      <c r="D3" s="4"/>
      <c r="E3" s="4"/>
      <c r="F3" s="4"/>
      <c r="G3" s="4"/>
      <c r="H3" s="4"/>
      <c r="I3" s="4"/>
      <c r="J3" s="4"/>
      <c r="K3" s="18"/>
      <c r="L3" s="18"/>
      <c r="M3" s="58"/>
      <c r="N3" s="18"/>
      <c r="O3" s="4"/>
    </row>
    <row r="4" ht="33" customHeight="1" spans="2:15">
      <c r="B4" s="34"/>
      <c r="C4" s="34"/>
      <c r="D4" s="34"/>
      <c r="E4" s="34"/>
      <c r="F4" s="34"/>
      <c r="G4" s="34"/>
      <c r="H4" s="34"/>
      <c r="I4" s="137"/>
      <c r="J4" s="137"/>
      <c r="K4" s="20"/>
      <c r="L4" s="138"/>
      <c r="M4" s="63"/>
      <c r="N4" s="138"/>
      <c r="O4" s="139" t="s">
        <v>3</v>
      </c>
    </row>
    <row r="5" ht="33" customHeight="1" spans="1:15">
      <c r="A5" s="132" t="s">
        <v>4</v>
      </c>
      <c r="B5" s="6" t="s">
        <v>5</v>
      </c>
      <c r="C5" s="6" t="s">
        <v>6</v>
      </c>
      <c r="D5" s="6"/>
      <c r="E5" s="6"/>
      <c r="F5" s="6"/>
      <c r="G5" s="6"/>
      <c r="H5" s="6"/>
      <c r="I5" s="140" t="s">
        <v>7</v>
      </c>
      <c r="J5" s="140" t="s">
        <v>8</v>
      </c>
      <c r="K5" s="141" t="s">
        <v>9</v>
      </c>
      <c r="L5" s="142"/>
      <c r="M5" s="143" t="s">
        <v>10</v>
      </c>
      <c r="N5" s="144"/>
      <c r="O5" s="145" t="s">
        <v>11</v>
      </c>
    </row>
    <row r="6" ht="33" customHeight="1" spans="1:15">
      <c r="A6" s="132"/>
      <c r="B6" s="6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140"/>
      <c r="J6" s="140"/>
      <c r="K6" s="146"/>
      <c r="L6" s="147" t="s">
        <v>18</v>
      </c>
      <c r="M6" s="148"/>
      <c r="N6" s="149" t="s">
        <v>18</v>
      </c>
      <c r="O6" s="145"/>
    </row>
    <row r="7" ht="33" customHeight="1" spans="1:15">
      <c r="A7" s="42"/>
      <c r="B7" s="6" t="s">
        <v>19</v>
      </c>
      <c r="C7" s="6"/>
      <c r="D7" s="6"/>
      <c r="E7" s="133">
        <f>SUM(E8:E38)</f>
        <v>1.72089982</v>
      </c>
      <c r="F7" s="134"/>
      <c r="G7" s="6"/>
      <c r="H7" s="6"/>
      <c r="I7" s="140"/>
      <c r="J7" s="140"/>
      <c r="K7" s="150">
        <f>SUM(K8:K38)</f>
        <v>13.9985</v>
      </c>
      <c r="L7" s="150">
        <f>SUM(L8:L38)</f>
        <v>1.72089982</v>
      </c>
      <c r="M7" s="151">
        <f>SUM(M8:M38)</f>
        <v>13.7785</v>
      </c>
      <c r="N7" s="150">
        <f>SUM(N8:N38)</f>
        <v>1.72089982</v>
      </c>
      <c r="O7" s="145"/>
    </row>
    <row r="8" ht="36" customHeight="1" spans="1:15">
      <c r="A8" s="42" t="s">
        <v>20</v>
      </c>
      <c r="B8" s="53" t="s">
        <v>21</v>
      </c>
      <c r="C8" s="53" t="s">
        <v>22</v>
      </c>
      <c r="D8" s="53" t="s">
        <v>23</v>
      </c>
      <c r="E8" s="133">
        <v>0.07</v>
      </c>
      <c r="F8" s="135">
        <v>43494</v>
      </c>
      <c r="G8" s="25" t="s">
        <v>24</v>
      </c>
      <c r="H8" s="25" t="s">
        <v>25</v>
      </c>
      <c r="I8" s="10" t="s">
        <v>26</v>
      </c>
      <c r="J8" s="10" t="s">
        <v>27</v>
      </c>
      <c r="K8" s="152">
        <v>1.42</v>
      </c>
      <c r="L8" s="153">
        <f>E8+E9</f>
        <v>0.25</v>
      </c>
      <c r="M8" s="154">
        <v>1.2</v>
      </c>
      <c r="N8" s="153">
        <f>L8</f>
        <v>0.25</v>
      </c>
      <c r="O8" s="155" t="s">
        <v>28</v>
      </c>
    </row>
    <row r="9" ht="36" customHeight="1" spans="1:15">
      <c r="A9" s="42" t="s">
        <v>20</v>
      </c>
      <c r="B9" s="53" t="s">
        <v>21</v>
      </c>
      <c r="C9" s="53" t="s">
        <v>22</v>
      </c>
      <c r="D9" s="53" t="s">
        <v>23</v>
      </c>
      <c r="E9" s="133">
        <v>0.18</v>
      </c>
      <c r="F9" s="135">
        <v>43494</v>
      </c>
      <c r="G9" s="25" t="s">
        <v>24</v>
      </c>
      <c r="H9" s="25" t="s">
        <v>25</v>
      </c>
      <c r="I9" s="10" t="s">
        <v>26</v>
      </c>
      <c r="J9" s="10" t="s">
        <v>27</v>
      </c>
      <c r="K9" s="156"/>
      <c r="L9" s="157"/>
      <c r="M9" s="158"/>
      <c r="N9" s="157"/>
      <c r="O9" s="159"/>
    </row>
    <row r="10" ht="36" customHeight="1" spans="1:15">
      <c r="A10" s="42" t="s">
        <v>20</v>
      </c>
      <c r="B10" s="53" t="s">
        <v>29</v>
      </c>
      <c r="C10" s="53" t="s">
        <v>30</v>
      </c>
      <c r="D10" s="53" t="s">
        <v>23</v>
      </c>
      <c r="E10" s="133">
        <v>0.1</v>
      </c>
      <c r="F10" s="135">
        <v>42538</v>
      </c>
      <c r="G10" s="25" t="s">
        <v>31</v>
      </c>
      <c r="H10" s="25" t="s">
        <v>25</v>
      </c>
      <c r="I10" s="10" t="s">
        <v>32</v>
      </c>
      <c r="J10" s="10" t="s">
        <v>27</v>
      </c>
      <c r="K10" s="160">
        <v>2.37</v>
      </c>
      <c r="L10" s="160">
        <f>E10+E11</f>
        <v>0.1488</v>
      </c>
      <c r="M10" s="161">
        <v>2.37</v>
      </c>
      <c r="N10" s="160">
        <f>L10</f>
        <v>0.1488</v>
      </c>
      <c r="O10" s="155" t="s">
        <v>28</v>
      </c>
    </row>
    <row r="11" ht="36" customHeight="1" spans="1:15">
      <c r="A11" s="42" t="s">
        <v>20</v>
      </c>
      <c r="B11" s="53" t="s">
        <v>29</v>
      </c>
      <c r="C11" s="53" t="s">
        <v>30</v>
      </c>
      <c r="D11" s="53" t="s">
        <v>23</v>
      </c>
      <c r="E11" s="133">
        <v>0.0488</v>
      </c>
      <c r="F11" s="135">
        <v>42538</v>
      </c>
      <c r="G11" s="25" t="s">
        <v>31</v>
      </c>
      <c r="H11" s="25" t="s">
        <v>25</v>
      </c>
      <c r="I11" s="10" t="s">
        <v>32</v>
      </c>
      <c r="J11" s="10" t="s">
        <v>27</v>
      </c>
      <c r="K11" s="162"/>
      <c r="L11" s="162"/>
      <c r="M11" s="163"/>
      <c r="N11" s="162"/>
      <c r="O11" s="159"/>
    </row>
    <row r="12" ht="36" customHeight="1" spans="1:15">
      <c r="A12" s="42" t="s">
        <v>20</v>
      </c>
      <c r="B12" s="53" t="s">
        <v>33</v>
      </c>
      <c r="C12" s="53" t="s">
        <v>34</v>
      </c>
      <c r="D12" s="53" t="s">
        <v>23</v>
      </c>
      <c r="E12" s="133">
        <v>0.040815</v>
      </c>
      <c r="F12" s="135">
        <v>42894</v>
      </c>
      <c r="G12" s="25" t="s">
        <v>35</v>
      </c>
      <c r="H12" s="25" t="s">
        <v>36</v>
      </c>
      <c r="I12" s="10" t="s">
        <v>37</v>
      </c>
      <c r="J12" s="10" t="s">
        <v>27</v>
      </c>
      <c r="K12" s="164">
        <v>0.08</v>
      </c>
      <c r="L12" s="164">
        <f t="shared" ref="L12:L33" si="0">E12</f>
        <v>0.040815</v>
      </c>
      <c r="M12" s="165">
        <v>0.08</v>
      </c>
      <c r="N12" s="164">
        <f t="shared" ref="N12:N34" si="1">L12</f>
        <v>0.040815</v>
      </c>
      <c r="O12" s="166" t="s">
        <v>28</v>
      </c>
    </row>
    <row r="13" ht="36" customHeight="1" spans="1:15">
      <c r="A13" s="42" t="s">
        <v>20</v>
      </c>
      <c r="B13" s="53" t="s">
        <v>33</v>
      </c>
      <c r="C13" s="53" t="s">
        <v>34</v>
      </c>
      <c r="D13" s="53" t="s">
        <v>23</v>
      </c>
      <c r="E13" s="133">
        <v>0.009996</v>
      </c>
      <c r="F13" s="135">
        <v>42894</v>
      </c>
      <c r="G13" s="25" t="s">
        <v>35</v>
      </c>
      <c r="H13" s="25" t="s">
        <v>36</v>
      </c>
      <c r="I13" s="10" t="s">
        <v>38</v>
      </c>
      <c r="J13" s="10" t="s">
        <v>27</v>
      </c>
      <c r="K13" s="164">
        <v>0.29</v>
      </c>
      <c r="L13" s="164">
        <f t="shared" si="0"/>
        <v>0.009996</v>
      </c>
      <c r="M13" s="165">
        <v>0.29</v>
      </c>
      <c r="N13" s="164">
        <f t="shared" si="1"/>
        <v>0.009996</v>
      </c>
      <c r="O13" s="166" t="s">
        <v>28</v>
      </c>
    </row>
    <row r="14" ht="36" customHeight="1" spans="1:15">
      <c r="A14" s="42" t="s">
        <v>20</v>
      </c>
      <c r="B14" s="53" t="s">
        <v>33</v>
      </c>
      <c r="C14" s="53" t="s">
        <v>34</v>
      </c>
      <c r="D14" s="53" t="s">
        <v>23</v>
      </c>
      <c r="E14" s="133">
        <v>0.134312</v>
      </c>
      <c r="F14" s="135">
        <v>42894</v>
      </c>
      <c r="G14" s="25" t="s">
        <v>35</v>
      </c>
      <c r="H14" s="25" t="s">
        <v>36</v>
      </c>
      <c r="I14" s="10" t="s">
        <v>39</v>
      </c>
      <c r="J14" s="10" t="s">
        <v>27</v>
      </c>
      <c r="K14" s="164">
        <v>0.15</v>
      </c>
      <c r="L14" s="164">
        <f t="shared" si="0"/>
        <v>0.134312</v>
      </c>
      <c r="M14" s="165">
        <v>0.15</v>
      </c>
      <c r="N14" s="164">
        <f t="shared" si="1"/>
        <v>0.134312</v>
      </c>
      <c r="O14" s="166" t="s">
        <v>28</v>
      </c>
    </row>
    <row r="15" ht="36" customHeight="1" spans="1:15">
      <c r="A15" s="42" t="s">
        <v>20</v>
      </c>
      <c r="B15" s="53" t="s">
        <v>33</v>
      </c>
      <c r="C15" s="53" t="s">
        <v>34</v>
      </c>
      <c r="D15" s="53" t="s">
        <v>23</v>
      </c>
      <c r="E15" s="133">
        <v>0.00886</v>
      </c>
      <c r="F15" s="135">
        <v>42894</v>
      </c>
      <c r="G15" s="25" t="s">
        <v>35</v>
      </c>
      <c r="H15" s="25" t="s">
        <v>36</v>
      </c>
      <c r="I15" s="10" t="s">
        <v>40</v>
      </c>
      <c r="J15" s="10" t="s">
        <v>27</v>
      </c>
      <c r="K15" s="164">
        <v>0.29</v>
      </c>
      <c r="L15" s="164">
        <f t="shared" si="0"/>
        <v>0.00886</v>
      </c>
      <c r="M15" s="165">
        <v>0.29</v>
      </c>
      <c r="N15" s="164">
        <f t="shared" si="1"/>
        <v>0.00886</v>
      </c>
      <c r="O15" s="166" t="s">
        <v>28</v>
      </c>
    </row>
    <row r="16" ht="36" customHeight="1" spans="1:15">
      <c r="A16" s="42" t="s">
        <v>20</v>
      </c>
      <c r="B16" s="53" t="s">
        <v>33</v>
      </c>
      <c r="C16" s="53" t="s">
        <v>34</v>
      </c>
      <c r="D16" s="53" t="s">
        <v>23</v>
      </c>
      <c r="E16" s="133">
        <v>0.03</v>
      </c>
      <c r="F16" s="135">
        <v>42894</v>
      </c>
      <c r="G16" s="25" t="s">
        <v>35</v>
      </c>
      <c r="H16" s="25" t="s">
        <v>36</v>
      </c>
      <c r="I16" s="10" t="s">
        <v>41</v>
      </c>
      <c r="J16" s="10" t="s">
        <v>27</v>
      </c>
      <c r="K16" s="164">
        <v>0.1</v>
      </c>
      <c r="L16" s="164">
        <f t="shared" si="0"/>
        <v>0.03</v>
      </c>
      <c r="M16" s="165">
        <v>0.1</v>
      </c>
      <c r="N16" s="164">
        <f t="shared" si="1"/>
        <v>0.03</v>
      </c>
      <c r="O16" s="166" t="s">
        <v>28</v>
      </c>
    </row>
    <row r="17" ht="36" customHeight="1" spans="1:15">
      <c r="A17" s="42" t="s">
        <v>20</v>
      </c>
      <c r="B17" s="53" t="s">
        <v>33</v>
      </c>
      <c r="C17" s="53" t="s">
        <v>34</v>
      </c>
      <c r="D17" s="53" t="s">
        <v>23</v>
      </c>
      <c r="E17" s="133">
        <v>0.306891</v>
      </c>
      <c r="F17" s="135">
        <v>42894</v>
      </c>
      <c r="G17" s="25" t="s">
        <v>35</v>
      </c>
      <c r="H17" s="25" t="s">
        <v>36</v>
      </c>
      <c r="I17" s="10" t="s">
        <v>42</v>
      </c>
      <c r="J17" s="10" t="s">
        <v>27</v>
      </c>
      <c r="K17" s="164">
        <v>1.56</v>
      </c>
      <c r="L17" s="164">
        <f t="shared" si="0"/>
        <v>0.306891</v>
      </c>
      <c r="M17" s="165">
        <v>1.56</v>
      </c>
      <c r="N17" s="164">
        <f t="shared" si="1"/>
        <v>0.306891</v>
      </c>
      <c r="O17" s="166" t="s">
        <v>28</v>
      </c>
    </row>
    <row r="18" ht="36" customHeight="1" spans="1:15">
      <c r="A18" s="42" t="s">
        <v>20</v>
      </c>
      <c r="B18" s="53" t="s">
        <v>43</v>
      </c>
      <c r="C18" s="53" t="s">
        <v>44</v>
      </c>
      <c r="D18" s="53" t="s">
        <v>23</v>
      </c>
      <c r="E18" s="133">
        <v>0.0067</v>
      </c>
      <c r="F18" s="135">
        <v>42894</v>
      </c>
      <c r="G18" s="25" t="s">
        <v>45</v>
      </c>
      <c r="H18" s="25" t="s">
        <v>25</v>
      </c>
      <c r="I18" s="10" t="s">
        <v>38</v>
      </c>
      <c r="J18" s="10" t="s">
        <v>27</v>
      </c>
      <c r="K18" s="164">
        <v>0.29</v>
      </c>
      <c r="L18" s="164">
        <f t="shared" si="0"/>
        <v>0.0067</v>
      </c>
      <c r="M18" s="165">
        <v>0.29</v>
      </c>
      <c r="N18" s="164">
        <f t="shared" si="1"/>
        <v>0.0067</v>
      </c>
      <c r="O18" s="166" t="s">
        <v>28</v>
      </c>
    </row>
    <row r="19" ht="36" customHeight="1" spans="1:15">
      <c r="A19" s="42" t="s">
        <v>20</v>
      </c>
      <c r="B19" s="53" t="s">
        <v>43</v>
      </c>
      <c r="C19" s="53" t="s">
        <v>44</v>
      </c>
      <c r="D19" s="53" t="s">
        <v>23</v>
      </c>
      <c r="E19" s="133">
        <v>0.0885</v>
      </c>
      <c r="F19" s="135">
        <v>42894</v>
      </c>
      <c r="G19" s="25" t="s">
        <v>45</v>
      </c>
      <c r="H19" s="25" t="s">
        <v>25</v>
      </c>
      <c r="I19" s="10" t="s">
        <v>46</v>
      </c>
      <c r="J19" s="10" t="s">
        <v>27</v>
      </c>
      <c r="K19" s="164">
        <v>0.0885</v>
      </c>
      <c r="L19" s="164">
        <f t="shared" si="0"/>
        <v>0.0885</v>
      </c>
      <c r="M19" s="165">
        <v>0.0885</v>
      </c>
      <c r="N19" s="164">
        <f t="shared" si="1"/>
        <v>0.0885</v>
      </c>
      <c r="O19" s="166" t="s">
        <v>28</v>
      </c>
    </row>
    <row r="20" ht="36" customHeight="1" spans="1:15">
      <c r="A20" s="42" t="s">
        <v>20</v>
      </c>
      <c r="B20" s="53" t="s">
        <v>47</v>
      </c>
      <c r="C20" s="53" t="s">
        <v>48</v>
      </c>
      <c r="D20" s="53" t="s">
        <v>23</v>
      </c>
      <c r="E20" s="133">
        <v>0.0134619</v>
      </c>
      <c r="F20" s="135">
        <v>42894</v>
      </c>
      <c r="G20" s="25" t="s">
        <v>49</v>
      </c>
      <c r="H20" s="25" t="s">
        <v>50</v>
      </c>
      <c r="I20" s="10" t="s">
        <v>38</v>
      </c>
      <c r="J20" s="10" t="s">
        <v>27</v>
      </c>
      <c r="K20" s="164">
        <v>0.29</v>
      </c>
      <c r="L20" s="164">
        <f t="shared" si="0"/>
        <v>0.0134619</v>
      </c>
      <c r="M20" s="165">
        <v>0.29</v>
      </c>
      <c r="N20" s="164">
        <f t="shared" si="1"/>
        <v>0.0134619</v>
      </c>
      <c r="O20" s="166" t="s">
        <v>28</v>
      </c>
    </row>
    <row r="21" ht="36" customHeight="1" spans="1:15">
      <c r="A21" s="42" t="s">
        <v>20</v>
      </c>
      <c r="B21" s="53" t="s">
        <v>47</v>
      </c>
      <c r="C21" s="53" t="s">
        <v>48</v>
      </c>
      <c r="D21" s="53" t="s">
        <v>23</v>
      </c>
      <c r="E21" s="133">
        <v>0.005</v>
      </c>
      <c r="F21" s="135">
        <v>42894</v>
      </c>
      <c r="G21" s="25" t="s">
        <v>49</v>
      </c>
      <c r="H21" s="25" t="s">
        <v>50</v>
      </c>
      <c r="I21" s="10" t="s">
        <v>39</v>
      </c>
      <c r="J21" s="10" t="s">
        <v>27</v>
      </c>
      <c r="K21" s="164">
        <v>0.15</v>
      </c>
      <c r="L21" s="164">
        <f t="shared" si="0"/>
        <v>0.005</v>
      </c>
      <c r="M21" s="165">
        <v>0.15</v>
      </c>
      <c r="N21" s="164">
        <f t="shared" si="1"/>
        <v>0.005</v>
      </c>
      <c r="O21" s="166" t="s">
        <v>28</v>
      </c>
    </row>
    <row r="22" ht="36" customHeight="1" spans="1:15">
      <c r="A22" s="42" t="s">
        <v>20</v>
      </c>
      <c r="B22" s="53" t="s">
        <v>47</v>
      </c>
      <c r="C22" s="53" t="s">
        <v>48</v>
      </c>
      <c r="D22" s="53" t="s">
        <v>23</v>
      </c>
      <c r="E22" s="133">
        <v>0.05863817</v>
      </c>
      <c r="F22" s="135">
        <v>42894</v>
      </c>
      <c r="G22" s="25" t="s">
        <v>49</v>
      </c>
      <c r="H22" s="25" t="s">
        <v>50</v>
      </c>
      <c r="I22" s="10" t="s">
        <v>51</v>
      </c>
      <c r="J22" s="10" t="s">
        <v>27</v>
      </c>
      <c r="K22" s="164">
        <v>0.16</v>
      </c>
      <c r="L22" s="164">
        <f t="shared" si="0"/>
        <v>0.05863817</v>
      </c>
      <c r="M22" s="165">
        <v>0.16</v>
      </c>
      <c r="N22" s="164">
        <f t="shared" si="1"/>
        <v>0.05863817</v>
      </c>
      <c r="O22" s="166" t="s">
        <v>28</v>
      </c>
    </row>
    <row r="23" ht="36" customHeight="1" spans="1:15">
      <c r="A23" s="42" t="s">
        <v>20</v>
      </c>
      <c r="B23" s="53" t="s">
        <v>47</v>
      </c>
      <c r="C23" s="53" t="s">
        <v>48</v>
      </c>
      <c r="D23" s="53" t="s">
        <v>23</v>
      </c>
      <c r="E23" s="133">
        <v>0.037845</v>
      </c>
      <c r="F23" s="135">
        <v>42894</v>
      </c>
      <c r="G23" s="25" t="s">
        <v>49</v>
      </c>
      <c r="H23" s="25" t="s">
        <v>50</v>
      </c>
      <c r="I23" s="10" t="s">
        <v>51</v>
      </c>
      <c r="J23" s="10" t="s">
        <v>27</v>
      </c>
      <c r="K23" s="164">
        <v>0.16</v>
      </c>
      <c r="L23" s="164">
        <f t="shared" si="0"/>
        <v>0.037845</v>
      </c>
      <c r="M23" s="165">
        <v>0.16</v>
      </c>
      <c r="N23" s="164">
        <f t="shared" si="1"/>
        <v>0.037845</v>
      </c>
      <c r="O23" s="166" t="s">
        <v>28</v>
      </c>
    </row>
    <row r="24" ht="36" customHeight="1" spans="1:15">
      <c r="A24" s="42" t="s">
        <v>20</v>
      </c>
      <c r="B24" s="53" t="s">
        <v>47</v>
      </c>
      <c r="C24" s="53" t="s">
        <v>48</v>
      </c>
      <c r="D24" s="53" t="s">
        <v>23</v>
      </c>
      <c r="E24" s="133">
        <v>0.01</v>
      </c>
      <c r="F24" s="135">
        <v>42894</v>
      </c>
      <c r="G24" s="25" t="s">
        <v>49</v>
      </c>
      <c r="H24" s="25" t="s">
        <v>50</v>
      </c>
      <c r="I24" s="10" t="s">
        <v>38</v>
      </c>
      <c r="J24" s="10" t="s">
        <v>27</v>
      </c>
      <c r="K24" s="164">
        <v>0.29</v>
      </c>
      <c r="L24" s="164">
        <f t="shared" si="0"/>
        <v>0.01</v>
      </c>
      <c r="M24" s="165">
        <v>0.29</v>
      </c>
      <c r="N24" s="164">
        <f t="shared" si="1"/>
        <v>0.01</v>
      </c>
      <c r="O24" s="166" t="s">
        <v>28</v>
      </c>
    </row>
    <row r="25" ht="36" customHeight="1" spans="1:15">
      <c r="A25" s="42" t="s">
        <v>20</v>
      </c>
      <c r="B25" s="53" t="s">
        <v>47</v>
      </c>
      <c r="C25" s="53" t="s">
        <v>48</v>
      </c>
      <c r="D25" s="53" t="s">
        <v>23</v>
      </c>
      <c r="E25" s="133">
        <v>0.01068777</v>
      </c>
      <c r="F25" s="135">
        <v>42894</v>
      </c>
      <c r="G25" s="25" t="s">
        <v>49</v>
      </c>
      <c r="H25" s="25" t="s">
        <v>50</v>
      </c>
      <c r="I25" s="10" t="s">
        <v>39</v>
      </c>
      <c r="J25" s="10" t="s">
        <v>27</v>
      </c>
      <c r="K25" s="164">
        <v>0.15</v>
      </c>
      <c r="L25" s="164">
        <f t="shared" si="0"/>
        <v>0.01068777</v>
      </c>
      <c r="M25" s="165">
        <v>0.15</v>
      </c>
      <c r="N25" s="164">
        <f t="shared" si="1"/>
        <v>0.01068777</v>
      </c>
      <c r="O25" s="166" t="s">
        <v>28</v>
      </c>
    </row>
    <row r="26" ht="36" customHeight="1" spans="1:15">
      <c r="A26" s="42" t="s">
        <v>20</v>
      </c>
      <c r="B26" s="53" t="s">
        <v>47</v>
      </c>
      <c r="C26" s="53" t="s">
        <v>48</v>
      </c>
      <c r="D26" s="53" t="s">
        <v>23</v>
      </c>
      <c r="E26" s="133">
        <v>0.034151794</v>
      </c>
      <c r="F26" s="135">
        <v>42894</v>
      </c>
      <c r="G26" s="25" t="s">
        <v>49</v>
      </c>
      <c r="H26" s="25" t="s">
        <v>50</v>
      </c>
      <c r="I26" s="10" t="s">
        <v>38</v>
      </c>
      <c r="J26" s="10" t="s">
        <v>27</v>
      </c>
      <c r="K26" s="164">
        <v>0.29</v>
      </c>
      <c r="L26" s="164">
        <f t="shared" si="0"/>
        <v>0.034151794</v>
      </c>
      <c r="M26" s="165">
        <v>0.29</v>
      </c>
      <c r="N26" s="164">
        <f t="shared" si="1"/>
        <v>0.034151794</v>
      </c>
      <c r="O26" s="166" t="s">
        <v>28</v>
      </c>
    </row>
    <row r="27" ht="36" customHeight="1" spans="1:15">
      <c r="A27" s="42" t="s">
        <v>20</v>
      </c>
      <c r="B27" s="53" t="s">
        <v>47</v>
      </c>
      <c r="C27" s="53" t="s">
        <v>48</v>
      </c>
      <c r="D27" s="53" t="s">
        <v>23</v>
      </c>
      <c r="E27" s="133">
        <v>0.0092</v>
      </c>
      <c r="F27" s="135">
        <v>42894</v>
      </c>
      <c r="G27" s="25" t="s">
        <v>49</v>
      </c>
      <c r="H27" s="25" t="s">
        <v>50</v>
      </c>
      <c r="I27" s="10" t="s">
        <v>51</v>
      </c>
      <c r="J27" s="10" t="s">
        <v>27</v>
      </c>
      <c r="K27" s="164">
        <v>0.16</v>
      </c>
      <c r="L27" s="164">
        <f t="shared" si="0"/>
        <v>0.0092</v>
      </c>
      <c r="M27" s="165">
        <v>0.16</v>
      </c>
      <c r="N27" s="164">
        <f t="shared" si="1"/>
        <v>0.0092</v>
      </c>
      <c r="O27" s="166" t="s">
        <v>28</v>
      </c>
    </row>
    <row r="28" ht="36" customHeight="1" spans="1:15">
      <c r="A28" s="42" t="s">
        <v>20</v>
      </c>
      <c r="B28" s="53" t="s">
        <v>47</v>
      </c>
      <c r="C28" s="53" t="s">
        <v>48</v>
      </c>
      <c r="D28" s="53" t="s">
        <v>23</v>
      </c>
      <c r="E28" s="133">
        <v>0.005</v>
      </c>
      <c r="F28" s="135">
        <v>42894</v>
      </c>
      <c r="G28" s="25" t="s">
        <v>49</v>
      </c>
      <c r="H28" s="25" t="s">
        <v>50</v>
      </c>
      <c r="I28" s="10" t="s">
        <v>52</v>
      </c>
      <c r="J28" s="10" t="s">
        <v>27</v>
      </c>
      <c r="K28" s="164">
        <v>0.32</v>
      </c>
      <c r="L28" s="164">
        <f t="shared" si="0"/>
        <v>0.005</v>
      </c>
      <c r="M28" s="165">
        <v>0.32</v>
      </c>
      <c r="N28" s="164">
        <f t="shared" si="1"/>
        <v>0.005</v>
      </c>
      <c r="O28" s="166" t="s">
        <v>28</v>
      </c>
    </row>
    <row r="29" ht="36" customHeight="1" spans="1:15">
      <c r="A29" s="42" t="s">
        <v>20</v>
      </c>
      <c r="B29" s="53" t="s">
        <v>47</v>
      </c>
      <c r="C29" s="53" t="s">
        <v>48</v>
      </c>
      <c r="D29" s="53" t="s">
        <v>23</v>
      </c>
      <c r="E29" s="133">
        <v>0.012324356</v>
      </c>
      <c r="F29" s="135">
        <v>42894</v>
      </c>
      <c r="G29" s="25" t="s">
        <v>49</v>
      </c>
      <c r="H29" s="25" t="s">
        <v>50</v>
      </c>
      <c r="I29" s="10" t="s">
        <v>37</v>
      </c>
      <c r="J29" s="10" t="s">
        <v>27</v>
      </c>
      <c r="K29" s="164">
        <v>0.08</v>
      </c>
      <c r="L29" s="164">
        <f t="shared" si="0"/>
        <v>0.012324356</v>
      </c>
      <c r="M29" s="165">
        <v>0.08</v>
      </c>
      <c r="N29" s="164">
        <f t="shared" si="1"/>
        <v>0.012324356</v>
      </c>
      <c r="O29" s="166" t="s">
        <v>28</v>
      </c>
    </row>
    <row r="30" ht="36" customHeight="1" spans="1:15">
      <c r="A30" s="42" t="s">
        <v>20</v>
      </c>
      <c r="B30" s="53" t="s">
        <v>47</v>
      </c>
      <c r="C30" s="53" t="s">
        <v>48</v>
      </c>
      <c r="D30" s="53" t="s">
        <v>23</v>
      </c>
      <c r="E30" s="133">
        <v>0.05431683</v>
      </c>
      <c r="F30" s="135">
        <v>42894</v>
      </c>
      <c r="G30" s="25" t="s">
        <v>49</v>
      </c>
      <c r="H30" s="25" t="s">
        <v>50</v>
      </c>
      <c r="I30" s="10" t="s">
        <v>51</v>
      </c>
      <c r="J30" s="10" t="s">
        <v>27</v>
      </c>
      <c r="K30" s="164">
        <v>0.16</v>
      </c>
      <c r="L30" s="164">
        <f t="shared" si="0"/>
        <v>0.05431683</v>
      </c>
      <c r="M30" s="165">
        <v>0.16</v>
      </c>
      <c r="N30" s="164">
        <f t="shared" si="1"/>
        <v>0.05431683</v>
      </c>
      <c r="O30" s="166" t="s">
        <v>28</v>
      </c>
    </row>
    <row r="31" ht="36" customHeight="1" spans="1:15">
      <c r="A31" s="42" t="s">
        <v>20</v>
      </c>
      <c r="B31" s="53" t="s">
        <v>47</v>
      </c>
      <c r="C31" s="53" t="s">
        <v>48</v>
      </c>
      <c r="D31" s="53" t="s">
        <v>23</v>
      </c>
      <c r="E31" s="133">
        <v>0.005</v>
      </c>
      <c r="F31" s="135">
        <v>42894</v>
      </c>
      <c r="G31" s="25" t="s">
        <v>49</v>
      </c>
      <c r="H31" s="25" t="s">
        <v>50</v>
      </c>
      <c r="I31" s="10" t="s">
        <v>53</v>
      </c>
      <c r="J31" s="10" t="s">
        <v>27</v>
      </c>
      <c r="K31" s="164">
        <v>0.29</v>
      </c>
      <c r="L31" s="164">
        <f t="shared" si="0"/>
        <v>0.005</v>
      </c>
      <c r="M31" s="165">
        <v>0.29</v>
      </c>
      <c r="N31" s="164">
        <f t="shared" si="1"/>
        <v>0.005</v>
      </c>
      <c r="O31" s="166" t="s">
        <v>28</v>
      </c>
    </row>
    <row r="32" ht="36" customHeight="1" spans="1:15">
      <c r="A32" s="42" t="s">
        <v>20</v>
      </c>
      <c r="B32" s="53" t="s">
        <v>47</v>
      </c>
      <c r="C32" s="53" t="s">
        <v>48</v>
      </c>
      <c r="D32" s="53" t="s">
        <v>23</v>
      </c>
      <c r="E32" s="133">
        <v>0.02</v>
      </c>
      <c r="F32" s="135">
        <v>42894</v>
      </c>
      <c r="G32" s="25" t="s">
        <v>49</v>
      </c>
      <c r="H32" s="25" t="s">
        <v>50</v>
      </c>
      <c r="I32" s="10" t="s">
        <v>54</v>
      </c>
      <c r="J32" s="10" t="s">
        <v>27</v>
      </c>
      <c r="K32" s="164">
        <v>1.56</v>
      </c>
      <c r="L32" s="164">
        <f t="shared" si="0"/>
        <v>0.02</v>
      </c>
      <c r="M32" s="165">
        <v>1.56</v>
      </c>
      <c r="N32" s="164">
        <f t="shared" si="1"/>
        <v>0.02</v>
      </c>
      <c r="O32" s="166" t="s">
        <v>28</v>
      </c>
    </row>
    <row r="33" ht="36" customHeight="1" spans="1:15">
      <c r="A33" s="42" t="s">
        <v>20</v>
      </c>
      <c r="B33" s="53" t="s">
        <v>55</v>
      </c>
      <c r="C33" s="53" t="s">
        <v>56</v>
      </c>
      <c r="D33" s="53" t="s">
        <v>23</v>
      </c>
      <c r="E33" s="133">
        <v>0.1</v>
      </c>
      <c r="F33" s="135">
        <v>42538</v>
      </c>
      <c r="G33" s="25" t="s">
        <v>57</v>
      </c>
      <c r="H33" s="25" t="s">
        <v>36</v>
      </c>
      <c r="I33" s="10" t="s">
        <v>58</v>
      </c>
      <c r="J33" s="10" t="s">
        <v>27</v>
      </c>
      <c r="K33" s="164">
        <v>0.25</v>
      </c>
      <c r="L33" s="164">
        <f t="shared" si="0"/>
        <v>0.1</v>
      </c>
      <c r="M33" s="165">
        <v>0.25</v>
      </c>
      <c r="N33" s="164">
        <f t="shared" si="1"/>
        <v>0.1</v>
      </c>
      <c r="O33" s="166" t="s">
        <v>28</v>
      </c>
    </row>
    <row r="34" ht="36" customHeight="1" spans="1:15">
      <c r="A34" s="42" t="s">
        <v>20</v>
      </c>
      <c r="B34" s="53" t="s">
        <v>55</v>
      </c>
      <c r="C34" s="53" t="s">
        <v>56</v>
      </c>
      <c r="D34" s="53" t="s">
        <v>23</v>
      </c>
      <c r="E34" s="133">
        <v>0.05</v>
      </c>
      <c r="F34" s="135">
        <v>42538</v>
      </c>
      <c r="G34" s="25" t="s">
        <v>57</v>
      </c>
      <c r="H34" s="25" t="s">
        <v>36</v>
      </c>
      <c r="I34" s="10" t="s">
        <v>32</v>
      </c>
      <c r="J34" s="10" t="s">
        <v>27</v>
      </c>
      <c r="K34" s="160">
        <v>2.37</v>
      </c>
      <c r="L34" s="160">
        <f>E34+E35+E36+E37</f>
        <v>0.1904</v>
      </c>
      <c r="M34" s="161">
        <v>2.37</v>
      </c>
      <c r="N34" s="160">
        <f t="shared" si="1"/>
        <v>0.1904</v>
      </c>
      <c r="O34" s="167" t="s">
        <v>28</v>
      </c>
    </row>
    <row r="35" ht="36" customHeight="1" spans="1:15">
      <c r="A35" s="42" t="s">
        <v>20</v>
      </c>
      <c r="B35" s="53" t="s">
        <v>55</v>
      </c>
      <c r="C35" s="53" t="s">
        <v>56</v>
      </c>
      <c r="D35" s="53" t="s">
        <v>23</v>
      </c>
      <c r="E35" s="133">
        <v>0.04</v>
      </c>
      <c r="F35" s="135">
        <v>42538</v>
      </c>
      <c r="G35" s="25" t="s">
        <v>57</v>
      </c>
      <c r="H35" s="25" t="s">
        <v>36</v>
      </c>
      <c r="I35" s="10" t="s">
        <v>32</v>
      </c>
      <c r="J35" s="10" t="s">
        <v>27</v>
      </c>
      <c r="K35" s="168"/>
      <c r="L35" s="168"/>
      <c r="M35" s="169"/>
      <c r="N35" s="168"/>
      <c r="O35" s="170"/>
    </row>
    <row r="36" ht="36" customHeight="1" spans="1:15">
      <c r="A36" s="42" t="s">
        <v>20</v>
      </c>
      <c r="B36" s="53" t="s">
        <v>55</v>
      </c>
      <c r="C36" s="53" t="s">
        <v>56</v>
      </c>
      <c r="D36" s="53" t="s">
        <v>23</v>
      </c>
      <c r="E36" s="133">
        <v>0.0104</v>
      </c>
      <c r="F36" s="135">
        <v>42538</v>
      </c>
      <c r="G36" s="25" t="s">
        <v>57</v>
      </c>
      <c r="H36" s="25" t="s">
        <v>36</v>
      </c>
      <c r="I36" s="10" t="s">
        <v>32</v>
      </c>
      <c r="J36" s="10" t="s">
        <v>27</v>
      </c>
      <c r="K36" s="168"/>
      <c r="L36" s="168"/>
      <c r="M36" s="169"/>
      <c r="N36" s="168"/>
      <c r="O36" s="170"/>
    </row>
    <row r="37" ht="36" customHeight="1" spans="1:15">
      <c r="A37" s="42" t="s">
        <v>20</v>
      </c>
      <c r="B37" s="53" t="s">
        <v>55</v>
      </c>
      <c r="C37" s="53" t="s">
        <v>56</v>
      </c>
      <c r="D37" s="53" t="s">
        <v>23</v>
      </c>
      <c r="E37" s="133">
        <v>0.09</v>
      </c>
      <c r="F37" s="135">
        <v>42538</v>
      </c>
      <c r="G37" s="25" t="s">
        <v>57</v>
      </c>
      <c r="H37" s="25" t="s">
        <v>36</v>
      </c>
      <c r="I37" s="10" t="s">
        <v>59</v>
      </c>
      <c r="J37" s="10" t="s">
        <v>27</v>
      </c>
      <c r="K37" s="162"/>
      <c r="L37" s="162"/>
      <c r="M37" s="163"/>
      <c r="N37" s="162"/>
      <c r="O37" s="171"/>
    </row>
    <row r="38" ht="36" customHeight="1" spans="1:15">
      <c r="A38" s="42" t="s">
        <v>20</v>
      </c>
      <c r="B38" s="53" t="s">
        <v>55</v>
      </c>
      <c r="C38" s="53" t="s">
        <v>56</v>
      </c>
      <c r="D38" s="53" t="s">
        <v>23</v>
      </c>
      <c r="E38" s="133">
        <v>0.13</v>
      </c>
      <c r="F38" s="135">
        <v>42538</v>
      </c>
      <c r="G38" s="25" t="s">
        <v>57</v>
      </c>
      <c r="H38" s="25" t="s">
        <v>36</v>
      </c>
      <c r="I38" s="10" t="s">
        <v>60</v>
      </c>
      <c r="J38" s="10" t="s">
        <v>27</v>
      </c>
      <c r="K38" s="164">
        <v>0.68</v>
      </c>
      <c r="L38" s="164">
        <v>0.13</v>
      </c>
      <c r="M38" s="165">
        <v>0.68</v>
      </c>
      <c r="N38" s="164">
        <f>L38</f>
        <v>0.13</v>
      </c>
      <c r="O38" s="166" t="s">
        <v>28</v>
      </c>
    </row>
    <row r="39" spans="6:6">
      <c r="F39" s="136"/>
    </row>
  </sheetData>
  <autoFilter ref="B6:W38">
    <extLst/>
  </autoFilter>
  <mergeCells count="26">
    <mergeCell ref="B1:N1"/>
    <mergeCell ref="B2:C2"/>
    <mergeCell ref="B3:O3"/>
    <mergeCell ref="C5:H5"/>
    <mergeCell ref="K5:L5"/>
    <mergeCell ref="M5:N5"/>
    <mergeCell ref="A5:A6"/>
    <mergeCell ref="B5:B6"/>
    <mergeCell ref="I5:I6"/>
    <mergeCell ref="J5:J6"/>
    <mergeCell ref="K8:K9"/>
    <mergeCell ref="K10:K11"/>
    <mergeCell ref="K34:K37"/>
    <mergeCell ref="L8:L9"/>
    <mergeCell ref="L10:L11"/>
    <mergeCell ref="L34:L37"/>
    <mergeCell ref="M8:M9"/>
    <mergeCell ref="M10:M11"/>
    <mergeCell ref="M34:M37"/>
    <mergeCell ref="N8:N9"/>
    <mergeCell ref="N10:N11"/>
    <mergeCell ref="N34:N37"/>
    <mergeCell ref="O5:O6"/>
    <mergeCell ref="O8:O9"/>
    <mergeCell ref="O10:O11"/>
    <mergeCell ref="O34:O37"/>
  </mergeCells>
  <printOptions horizontalCentered="1"/>
  <pageMargins left="0.393055555555556" right="0.393055555555556" top="0.393055555555556" bottom="0.393055555555556" header="0" footer="0"/>
  <pageSetup paperSize="9" scale="60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zoomScale="90" zoomScaleNormal="90" topLeftCell="E10" workbookViewId="0">
      <selection activeCell="P21" sqref="P21:P22"/>
    </sheetView>
  </sheetViews>
  <sheetFormatPr defaultColWidth="10" defaultRowHeight="13.5"/>
  <cols>
    <col min="1" max="1" width="8.18333333333333" style="28" customWidth="1"/>
    <col min="2" max="2" width="70.125" style="28" customWidth="1"/>
    <col min="3" max="3" width="9.125" customWidth="1"/>
    <col min="4" max="4" width="11.75" customWidth="1"/>
    <col min="5" max="5" width="12.5" style="29" customWidth="1"/>
    <col min="6" max="6" width="12.75" customWidth="1"/>
    <col min="7" max="8" width="9.125" customWidth="1"/>
    <col min="9" max="9" width="14.75" style="28" customWidth="1"/>
    <col min="10" max="10" width="14.75" customWidth="1"/>
    <col min="11" max="11" width="40.375" style="2" customWidth="1"/>
    <col min="12" max="12" width="18.625" style="2" customWidth="1"/>
    <col min="13" max="13" width="13.125" style="29" customWidth="1"/>
    <col min="14" max="14" width="12.2166666666667" style="30" customWidth="1"/>
    <col min="15" max="15" width="12.225" style="31" customWidth="1"/>
    <col min="16" max="17" width="12.225" style="30" customWidth="1"/>
    <col min="18" max="18" width="9.125" style="32" customWidth="1"/>
    <col min="19" max="19" width="11" style="33" customWidth="1"/>
    <col min="20" max="20" width="9.76666666666667" customWidth="1"/>
  </cols>
  <sheetData>
    <row r="1" ht="39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" customHeight="1" spans="2:17">
      <c r="B2" s="2" t="s">
        <v>61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/>
      <c r="Q2" s="3"/>
    </row>
    <row r="3" ht="27.85" customHeight="1" spans="2:19">
      <c r="B3" s="4" t="s">
        <v>62</v>
      </c>
      <c r="C3" s="4"/>
      <c r="D3" s="4"/>
      <c r="E3" s="18"/>
      <c r="F3" s="4"/>
      <c r="G3" s="4"/>
      <c r="H3" s="4"/>
      <c r="I3" s="4"/>
      <c r="J3" s="4"/>
      <c r="K3" s="56"/>
      <c r="L3" s="56"/>
      <c r="M3" s="18"/>
      <c r="N3" s="57"/>
      <c r="O3" s="58"/>
      <c r="P3" s="57"/>
      <c r="Q3" s="57"/>
      <c r="R3" s="114"/>
      <c r="S3" s="115"/>
    </row>
    <row r="4" ht="14.3" customHeight="1" spans="2:19">
      <c r="B4" s="34"/>
      <c r="C4" s="34"/>
      <c r="D4" s="34"/>
      <c r="E4" s="35"/>
      <c r="F4" s="34"/>
      <c r="G4" s="34"/>
      <c r="H4" s="34"/>
      <c r="I4" s="59"/>
      <c r="J4" s="19"/>
      <c r="K4" s="60"/>
      <c r="L4" s="60"/>
      <c r="M4" s="61"/>
      <c r="N4" s="62"/>
      <c r="O4" s="63"/>
      <c r="P4" s="62"/>
      <c r="Q4" s="116"/>
      <c r="R4" s="117"/>
      <c r="S4" s="118" t="s">
        <v>3</v>
      </c>
    </row>
    <row r="5" ht="30" customHeight="1" spans="1:19">
      <c r="A5" s="36" t="s">
        <v>4</v>
      </c>
      <c r="B5" s="37" t="s">
        <v>5</v>
      </c>
      <c r="C5" s="38" t="s">
        <v>63</v>
      </c>
      <c r="D5" s="38"/>
      <c r="E5" s="39"/>
      <c r="F5" s="38"/>
      <c r="G5" s="38"/>
      <c r="H5" s="38"/>
      <c r="I5" s="64" t="s">
        <v>64</v>
      </c>
      <c r="J5" s="64" t="s">
        <v>65</v>
      </c>
      <c r="K5" s="65" t="s">
        <v>7</v>
      </c>
      <c r="L5" s="66" t="s">
        <v>8</v>
      </c>
      <c r="M5" s="67" t="s">
        <v>9</v>
      </c>
      <c r="N5" s="68"/>
      <c r="O5" s="69" t="s">
        <v>10</v>
      </c>
      <c r="P5" s="70"/>
      <c r="Q5" s="119" t="s">
        <v>11</v>
      </c>
      <c r="R5" s="119" t="s">
        <v>66</v>
      </c>
      <c r="S5" s="120" t="s">
        <v>67</v>
      </c>
    </row>
    <row r="6" ht="48" customHeight="1" spans="1:19">
      <c r="A6" s="36"/>
      <c r="B6" s="40"/>
      <c r="C6" s="41" t="s">
        <v>12</v>
      </c>
      <c r="D6" s="41" t="s">
        <v>13</v>
      </c>
      <c r="E6" s="39" t="s">
        <v>14</v>
      </c>
      <c r="F6" s="41" t="s">
        <v>15</v>
      </c>
      <c r="G6" s="41" t="s">
        <v>16</v>
      </c>
      <c r="H6" s="41" t="s">
        <v>17</v>
      </c>
      <c r="I6" s="71"/>
      <c r="J6" s="71"/>
      <c r="K6" s="65"/>
      <c r="L6" s="66"/>
      <c r="M6" s="72"/>
      <c r="N6" s="73" t="s">
        <v>18</v>
      </c>
      <c r="O6" s="74"/>
      <c r="P6" s="73" t="s">
        <v>18</v>
      </c>
      <c r="Q6" s="121"/>
      <c r="R6" s="121"/>
      <c r="S6" s="120"/>
    </row>
    <row r="7" ht="48" customHeight="1" spans="1:19">
      <c r="A7" s="42"/>
      <c r="B7" s="43" t="s">
        <v>19</v>
      </c>
      <c r="C7" s="6"/>
      <c r="D7" s="6"/>
      <c r="E7" s="44">
        <f>SUBTOTAL(9,E8:E24)</f>
        <v>3.469</v>
      </c>
      <c r="F7" s="6"/>
      <c r="G7" s="6"/>
      <c r="H7" s="6"/>
      <c r="I7" s="75"/>
      <c r="J7" s="76"/>
      <c r="K7" s="77"/>
      <c r="L7" s="78"/>
      <c r="M7" s="79">
        <f>SUBTOTAL(9,M8:M24)</f>
        <v>18.0586</v>
      </c>
      <c r="N7" s="79">
        <f>SUBTOTAL(9,N8:N24)</f>
        <v>3.469</v>
      </c>
      <c r="O7" s="80">
        <f>SUBTOTAL(9,O8:O24)</f>
        <v>7.1254</v>
      </c>
      <c r="P7" s="79">
        <f>SUBTOTAL(9,P8:P24)</f>
        <v>3.469</v>
      </c>
      <c r="Q7" s="80"/>
      <c r="R7" s="94"/>
      <c r="S7" s="122"/>
    </row>
    <row r="8" ht="36" customHeight="1" spans="1:19">
      <c r="A8" s="42" t="s">
        <v>20</v>
      </c>
      <c r="B8" s="45" t="s">
        <v>68</v>
      </c>
      <c r="C8" s="10" t="s">
        <v>69</v>
      </c>
      <c r="D8" s="46" t="s">
        <v>70</v>
      </c>
      <c r="E8" s="47">
        <v>0.044</v>
      </c>
      <c r="F8" s="48">
        <v>42933</v>
      </c>
      <c r="G8" s="10" t="s">
        <v>71</v>
      </c>
      <c r="H8" s="10" t="s">
        <v>50</v>
      </c>
      <c r="I8" s="10" t="s">
        <v>72</v>
      </c>
      <c r="J8" s="81"/>
      <c r="K8" s="82" t="s">
        <v>73</v>
      </c>
      <c r="L8" s="83" t="s">
        <v>27</v>
      </c>
      <c r="M8" s="84">
        <v>1.3456</v>
      </c>
      <c r="N8" s="84">
        <f>E8+E9</f>
        <v>0.088</v>
      </c>
      <c r="O8" s="85">
        <v>1.3456</v>
      </c>
      <c r="P8" s="84">
        <f>N8</f>
        <v>0.088</v>
      </c>
      <c r="Q8" s="80" t="s">
        <v>74</v>
      </c>
      <c r="R8" s="123" t="s">
        <v>75</v>
      </c>
      <c r="S8" s="94"/>
    </row>
    <row r="9" ht="36" customHeight="1" spans="1:19">
      <c r="A9" s="42" t="s">
        <v>20</v>
      </c>
      <c r="B9" s="45" t="s">
        <v>76</v>
      </c>
      <c r="C9" s="10" t="s">
        <v>77</v>
      </c>
      <c r="D9" s="46" t="s">
        <v>70</v>
      </c>
      <c r="E9" s="47">
        <v>0.044</v>
      </c>
      <c r="F9" s="48">
        <v>42933</v>
      </c>
      <c r="G9" s="10" t="s">
        <v>78</v>
      </c>
      <c r="H9" s="10" t="s">
        <v>36</v>
      </c>
      <c r="I9" s="10" t="s">
        <v>72</v>
      </c>
      <c r="J9" s="86"/>
      <c r="K9" s="87"/>
      <c r="L9" s="88"/>
      <c r="M9" s="89"/>
      <c r="N9" s="89"/>
      <c r="O9" s="90"/>
      <c r="P9" s="89"/>
      <c r="Q9" s="80"/>
      <c r="R9" s="124"/>
      <c r="S9" s="94"/>
    </row>
    <row r="10" ht="36" customHeight="1" spans="1:19">
      <c r="A10" s="42" t="s">
        <v>20</v>
      </c>
      <c r="B10" s="45" t="s">
        <v>79</v>
      </c>
      <c r="C10" s="10" t="s">
        <v>80</v>
      </c>
      <c r="D10" s="46" t="s">
        <v>70</v>
      </c>
      <c r="E10" s="47">
        <v>0.015956</v>
      </c>
      <c r="F10" s="48">
        <v>42933</v>
      </c>
      <c r="G10" s="10" t="s">
        <v>81</v>
      </c>
      <c r="H10" s="10" t="s">
        <v>25</v>
      </c>
      <c r="I10" s="10" t="s">
        <v>82</v>
      </c>
      <c r="J10" s="91"/>
      <c r="K10" s="46" t="s">
        <v>83</v>
      </c>
      <c r="L10" s="46" t="s">
        <v>27</v>
      </c>
      <c r="M10" s="79">
        <v>0.0384</v>
      </c>
      <c r="N10" s="79">
        <f>E10</f>
        <v>0.015956</v>
      </c>
      <c r="O10" s="80">
        <v>0.016</v>
      </c>
      <c r="P10" s="79">
        <f>N10</f>
        <v>0.015956</v>
      </c>
      <c r="Q10" s="80" t="s">
        <v>74</v>
      </c>
      <c r="R10" s="125" t="s">
        <v>75</v>
      </c>
      <c r="S10" s="94"/>
    </row>
    <row r="11" ht="36" customHeight="1" spans="1:19">
      <c r="A11" s="42" t="s">
        <v>20</v>
      </c>
      <c r="B11" s="45" t="s">
        <v>79</v>
      </c>
      <c r="C11" s="10" t="s">
        <v>80</v>
      </c>
      <c r="D11" s="46" t="s">
        <v>70</v>
      </c>
      <c r="E11" s="47">
        <v>0.005044</v>
      </c>
      <c r="F11" s="48">
        <v>42933</v>
      </c>
      <c r="G11" s="10" t="s">
        <v>81</v>
      </c>
      <c r="H11" s="10" t="s">
        <v>25</v>
      </c>
      <c r="I11" s="10" t="s">
        <v>82</v>
      </c>
      <c r="J11" s="91"/>
      <c r="K11" s="46" t="s">
        <v>84</v>
      </c>
      <c r="L11" s="46" t="s">
        <v>27</v>
      </c>
      <c r="M11" s="79">
        <v>3.6</v>
      </c>
      <c r="N11" s="79">
        <f>E11</f>
        <v>0.005044</v>
      </c>
      <c r="O11" s="80">
        <v>0.005</v>
      </c>
      <c r="P11" s="79">
        <f>N11</f>
        <v>0.005044</v>
      </c>
      <c r="Q11" s="80" t="s">
        <v>74</v>
      </c>
      <c r="R11" s="125" t="s">
        <v>75</v>
      </c>
      <c r="S11" s="94"/>
    </row>
    <row r="12" ht="27" spans="1:19">
      <c r="A12" s="42" t="s">
        <v>20</v>
      </c>
      <c r="B12" s="45" t="s">
        <v>85</v>
      </c>
      <c r="C12" s="10" t="s">
        <v>86</v>
      </c>
      <c r="D12" s="46" t="s">
        <v>87</v>
      </c>
      <c r="E12" s="47">
        <v>0.35</v>
      </c>
      <c r="F12" s="48">
        <v>44069</v>
      </c>
      <c r="G12" s="10" t="s">
        <v>88</v>
      </c>
      <c r="H12" s="10" t="s">
        <v>25</v>
      </c>
      <c r="I12" s="10" t="s">
        <v>89</v>
      </c>
      <c r="J12" s="81"/>
      <c r="K12" s="82" t="s">
        <v>90</v>
      </c>
      <c r="L12" s="82" t="s">
        <v>27</v>
      </c>
      <c r="M12" s="84">
        <v>1.5</v>
      </c>
      <c r="N12" s="84">
        <f>E12+E13</f>
        <v>0.45</v>
      </c>
      <c r="O12" s="85">
        <v>0.3348</v>
      </c>
      <c r="P12" s="84">
        <f>N12</f>
        <v>0.45</v>
      </c>
      <c r="Q12" s="80" t="s">
        <v>91</v>
      </c>
      <c r="R12" s="123">
        <v>0.011</v>
      </c>
      <c r="S12" s="122"/>
    </row>
    <row r="13" ht="27" spans="1:19">
      <c r="A13" s="42" t="s">
        <v>20</v>
      </c>
      <c r="B13" s="45" t="s">
        <v>92</v>
      </c>
      <c r="C13" s="10" t="s">
        <v>93</v>
      </c>
      <c r="D13" s="46" t="s">
        <v>87</v>
      </c>
      <c r="E13" s="47">
        <v>0.1</v>
      </c>
      <c r="F13" s="48">
        <v>44497</v>
      </c>
      <c r="G13" s="10" t="s">
        <v>94</v>
      </c>
      <c r="H13" s="10" t="s">
        <v>25</v>
      </c>
      <c r="I13" s="10" t="s">
        <v>89</v>
      </c>
      <c r="J13" s="86"/>
      <c r="K13" s="87"/>
      <c r="L13" s="87"/>
      <c r="M13" s="89"/>
      <c r="N13" s="89"/>
      <c r="O13" s="90"/>
      <c r="P13" s="89"/>
      <c r="Q13" s="80"/>
      <c r="R13" s="124"/>
      <c r="S13" s="122"/>
    </row>
    <row r="14" ht="27" spans="1:19">
      <c r="A14" s="42" t="s">
        <v>20</v>
      </c>
      <c r="B14" s="45" t="s">
        <v>95</v>
      </c>
      <c r="C14" s="10" t="s">
        <v>96</v>
      </c>
      <c r="D14" s="46" t="s">
        <v>70</v>
      </c>
      <c r="E14" s="47">
        <v>0.16</v>
      </c>
      <c r="F14" s="48">
        <v>43832</v>
      </c>
      <c r="G14" s="10" t="s">
        <v>97</v>
      </c>
      <c r="H14" s="10" t="s">
        <v>98</v>
      </c>
      <c r="I14" s="10" t="s">
        <v>99</v>
      </c>
      <c r="J14" s="91"/>
      <c r="K14" s="46" t="s">
        <v>100</v>
      </c>
      <c r="L14" s="92" t="s">
        <v>27</v>
      </c>
      <c r="M14" s="79">
        <v>0.1646</v>
      </c>
      <c r="N14" s="79">
        <v>0.16</v>
      </c>
      <c r="O14" s="80">
        <v>0.1646</v>
      </c>
      <c r="P14" s="79">
        <f>N14</f>
        <v>0.16</v>
      </c>
      <c r="Q14" s="80" t="s">
        <v>74</v>
      </c>
      <c r="R14" s="8">
        <v>280</v>
      </c>
      <c r="S14" s="79"/>
    </row>
    <row r="15" ht="27" spans="1:19">
      <c r="A15" s="42" t="s">
        <v>20</v>
      </c>
      <c r="B15" s="49" t="s">
        <v>101</v>
      </c>
      <c r="C15" s="50" t="s">
        <v>102</v>
      </c>
      <c r="D15" s="51" t="s">
        <v>103</v>
      </c>
      <c r="E15" s="47">
        <v>0.5</v>
      </c>
      <c r="F15" s="48">
        <v>44069</v>
      </c>
      <c r="G15" s="50" t="s">
        <v>88</v>
      </c>
      <c r="H15" s="50" t="s">
        <v>25</v>
      </c>
      <c r="I15" s="50" t="s">
        <v>104</v>
      </c>
      <c r="J15" s="93"/>
      <c r="K15" s="51" t="s">
        <v>105</v>
      </c>
      <c r="L15" s="92" t="s">
        <v>27</v>
      </c>
      <c r="M15" s="79">
        <v>1.5</v>
      </c>
      <c r="N15" s="79">
        <v>0.5</v>
      </c>
      <c r="O15" s="94">
        <v>1.0394</v>
      </c>
      <c r="P15" s="79">
        <v>0.5</v>
      </c>
      <c r="Q15" s="80" t="s">
        <v>74</v>
      </c>
      <c r="R15" s="8">
        <v>160</v>
      </c>
      <c r="S15" s="79"/>
    </row>
    <row r="16" ht="27" spans="1:19">
      <c r="A16" s="42" t="s">
        <v>20</v>
      </c>
      <c r="B16" s="52" t="s">
        <v>106</v>
      </c>
      <c r="C16" s="53" t="s">
        <v>107</v>
      </c>
      <c r="D16" s="16" t="s">
        <v>87</v>
      </c>
      <c r="E16" s="47">
        <v>0.8</v>
      </c>
      <c r="F16" s="54">
        <v>44725</v>
      </c>
      <c r="G16" s="12">
        <v>3.27</v>
      </c>
      <c r="H16" s="12" t="s">
        <v>108</v>
      </c>
      <c r="I16" s="42" t="s">
        <v>109</v>
      </c>
      <c r="J16" s="95" t="s">
        <v>109</v>
      </c>
      <c r="K16" s="96" t="s">
        <v>110</v>
      </c>
      <c r="L16" s="97" t="s">
        <v>27</v>
      </c>
      <c r="M16" s="98">
        <v>4</v>
      </c>
      <c r="N16" s="98">
        <f>E16+E17</f>
        <v>0.9</v>
      </c>
      <c r="O16" s="99">
        <v>1.96</v>
      </c>
      <c r="P16" s="98">
        <v>0.9</v>
      </c>
      <c r="Q16" s="126" t="s">
        <v>91</v>
      </c>
      <c r="R16" s="126" t="s">
        <v>75</v>
      </c>
      <c r="S16" s="127"/>
    </row>
    <row r="17" ht="27" spans="1:19">
      <c r="A17" s="42" t="s">
        <v>20</v>
      </c>
      <c r="B17" s="52" t="s">
        <v>111</v>
      </c>
      <c r="C17" s="53" t="s">
        <v>112</v>
      </c>
      <c r="D17" s="16" t="s">
        <v>87</v>
      </c>
      <c r="E17" s="47">
        <v>0.1</v>
      </c>
      <c r="F17" s="55">
        <v>44851</v>
      </c>
      <c r="G17" s="12">
        <v>3.14</v>
      </c>
      <c r="H17" s="12" t="s">
        <v>108</v>
      </c>
      <c r="I17" s="42" t="s">
        <v>109</v>
      </c>
      <c r="J17" s="100"/>
      <c r="K17" s="96"/>
      <c r="L17" s="97"/>
      <c r="M17" s="101"/>
      <c r="N17" s="101"/>
      <c r="O17" s="102"/>
      <c r="P17" s="101"/>
      <c r="Q17" s="126"/>
      <c r="R17" s="126"/>
      <c r="S17" s="127"/>
    </row>
    <row r="18" ht="29" customHeight="1" spans="1:19">
      <c r="A18" s="42" t="s">
        <v>20</v>
      </c>
      <c r="B18" s="52" t="s">
        <v>113</v>
      </c>
      <c r="C18" s="12">
        <v>2271129</v>
      </c>
      <c r="D18" s="16" t="s">
        <v>87</v>
      </c>
      <c r="E18" s="47">
        <v>0.15</v>
      </c>
      <c r="F18" s="55">
        <v>44725</v>
      </c>
      <c r="G18" s="12">
        <v>2.91</v>
      </c>
      <c r="H18" s="12" t="s">
        <v>25</v>
      </c>
      <c r="I18" s="42" t="s">
        <v>72</v>
      </c>
      <c r="J18" s="103" t="s">
        <v>114</v>
      </c>
      <c r="K18" s="104" t="s">
        <v>115</v>
      </c>
      <c r="L18" s="105" t="s">
        <v>27</v>
      </c>
      <c r="M18" s="106">
        <v>1</v>
      </c>
      <c r="N18" s="106">
        <f>E18</f>
        <v>0.15</v>
      </c>
      <c r="O18" s="107">
        <v>0.5</v>
      </c>
      <c r="P18" s="106">
        <v>0.15</v>
      </c>
      <c r="Q18" s="126" t="s">
        <v>91</v>
      </c>
      <c r="R18" s="126" t="s">
        <v>75</v>
      </c>
      <c r="S18" s="127"/>
    </row>
    <row r="19" ht="29" customHeight="1" spans="1:19">
      <c r="A19" s="42" t="s">
        <v>20</v>
      </c>
      <c r="B19" s="52" t="s">
        <v>111</v>
      </c>
      <c r="C19" s="25" t="s">
        <v>112</v>
      </c>
      <c r="D19" s="16" t="s">
        <v>87</v>
      </c>
      <c r="E19" s="47">
        <v>0.28</v>
      </c>
      <c r="F19" s="55">
        <v>44851</v>
      </c>
      <c r="G19" s="12">
        <v>3.14</v>
      </c>
      <c r="H19" s="12" t="s">
        <v>108</v>
      </c>
      <c r="I19" s="42" t="s">
        <v>109</v>
      </c>
      <c r="J19" s="95" t="s">
        <v>109</v>
      </c>
      <c r="K19" s="108" t="s">
        <v>116</v>
      </c>
      <c r="L19" s="105" t="s">
        <v>27</v>
      </c>
      <c r="M19" s="98">
        <v>3.37</v>
      </c>
      <c r="N19" s="98">
        <f>E19+E20</f>
        <v>0.68</v>
      </c>
      <c r="O19" s="99">
        <v>1.13</v>
      </c>
      <c r="P19" s="98">
        <v>0.68</v>
      </c>
      <c r="Q19" s="126" t="s">
        <v>91</v>
      </c>
      <c r="R19" s="128" t="s">
        <v>75</v>
      </c>
      <c r="S19" s="127"/>
    </row>
    <row r="20" ht="29" customHeight="1" spans="1:19">
      <c r="A20" s="42" t="s">
        <v>20</v>
      </c>
      <c r="B20" s="52" t="s">
        <v>106</v>
      </c>
      <c r="C20" s="25" t="s">
        <v>107</v>
      </c>
      <c r="D20" s="16" t="s">
        <v>87</v>
      </c>
      <c r="E20" s="47">
        <v>0.4</v>
      </c>
      <c r="F20" s="55">
        <v>44725</v>
      </c>
      <c r="G20" s="12">
        <v>3.27</v>
      </c>
      <c r="H20" s="12" t="s">
        <v>108</v>
      </c>
      <c r="I20" s="42" t="s">
        <v>109</v>
      </c>
      <c r="J20" s="100"/>
      <c r="K20" s="109"/>
      <c r="L20" s="105" t="s">
        <v>27</v>
      </c>
      <c r="M20" s="101"/>
      <c r="N20" s="101"/>
      <c r="O20" s="102"/>
      <c r="P20" s="101"/>
      <c r="Q20" s="126"/>
      <c r="R20" s="129"/>
      <c r="S20" s="127"/>
    </row>
    <row r="21" ht="29" customHeight="1" spans="1:19">
      <c r="A21" s="42" t="s">
        <v>20</v>
      </c>
      <c r="B21" s="52" t="s">
        <v>117</v>
      </c>
      <c r="C21" s="25" t="s">
        <v>118</v>
      </c>
      <c r="D21" s="16" t="s">
        <v>87</v>
      </c>
      <c r="E21" s="47">
        <v>0.19</v>
      </c>
      <c r="F21" s="55">
        <v>44851</v>
      </c>
      <c r="G21" s="12">
        <v>2.88</v>
      </c>
      <c r="H21" s="12" t="s">
        <v>25</v>
      </c>
      <c r="I21" s="10" t="s">
        <v>89</v>
      </c>
      <c r="J21" s="110" t="s">
        <v>119</v>
      </c>
      <c r="K21" s="108" t="s">
        <v>120</v>
      </c>
      <c r="L21" s="105" t="s">
        <v>27</v>
      </c>
      <c r="M21" s="98">
        <v>0.5</v>
      </c>
      <c r="N21" s="98">
        <f>E21+E22</f>
        <v>0.35</v>
      </c>
      <c r="O21" s="99">
        <v>0.4</v>
      </c>
      <c r="P21" s="98">
        <v>0.35</v>
      </c>
      <c r="Q21" s="126" t="s">
        <v>91</v>
      </c>
      <c r="R21" s="128" t="s">
        <v>75</v>
      </c>
      <c r="S21" s="127"/>
    </row>
    <row r="22" ht="29" customHeight="1" spans="1:19">
      <c r="A22" s="42" t="s">
        <v>20</v>
      </c>
      <c r="B22" s="52" t="s">
        <v>121</v>
      </c>
      <c r="C22" s="25" t="s">
        <v>122</v>
      </c>
      <c r="D22" s="16" t="s">
        <v>87</v>
      </c>
      <c r="E22" s="47">
        <v>0.16</v>
      </c>
      <c r="F22" s="55">
        <v>44725</v>
      </c>
      <c r="G22" s="12">
        <v>2.91</v>
      </c>
      <c r="H22" s="12" t="s">
        <v>25</v>
      </c>
      <c r="I22" s="10" t="s">
        <v>89</v>
      </c>
      <c r="J22" s="111"/>
      <c r="K22" s="109"/>
      <c r="L22" s="105" t="s">
        <v>27</v>
      </c>
      <c r="M22" s="101"/>
      <c r="N22" s="101"/>
      <c r="O22" s="102"/>
      <c r="P22" s="101"/>
      <c r="Q22" s="126"/>
      <c r="R22" s="129"/>
      <c r="S22" s="127"/>
    </row>
    <row r="23" ht="29" customHeight="1" spans="1:19">
      <c r="A23" s="42" t="s">
        <v>20</v>
      </c>
      <c r="B23" s="52" t="s">
        <v>106</v>
      </c>
      <c r="C23" s="25" t="s">
        <v>107</v>
      </c>
      <c r="D23" s="16" t="s">
        <v>87</v>
      </c>
      <c r="E23" s="47">
        <v>0.17</v>
      </c>
      <c r="F23" s="55">
        <v>44725</v>
      </c>
      <c r="G23" s="12">
        <v>3.27</v>
      </c>
      <c r="H23" s="12" t="s">
        <v>108</v>
      </c>
      <c r="I23" s="42" t="s">
        <v>123</v>
      </c>
      <c r="J23" s="103" t="s">
        <v>124</v>
      </c>
      <c r="K23" s="112" t="s">
        <v>125</v>
      </c>
      <c r="L23" s="105" t="s">
        <v>27</v>
      </c>
      <c r="M23" s="106">
        <v>1.04</v>
      </c>
      <c r="N23" s="106">
        <f>E23</f>
        <v>0.17</v>
      </c>
      <c r="O23" s="107">
        <v>0.23</v>
      </c>
      <c r="P23" s="106">
        <v>0.17</v>
      </c>
      <c r="Q23" s="126" t="s">
        <v>91</v>
      </c>
      <c r="R23" s="126" t="s">
        <v>75</v>
      </c>
      <c r="S23" s="127"/>
    </row>
    <row r="24" spans="15:15">
      <c r="O24" s="113"/>
    </row>
  </sheetData>
  <autoFilter ref="B7:S23">
    <extLst/>
  </autoFilter>
  <mergeCells count="62">
    <mergeCell ref="B1:Q1"/>
    <mergeCell ref="B3:S3"/>
    <mergeCell ref="C5:H5"/>
    <mergeCell ref="M5:N5"/>
    <mergeCell ref="O5:P5"/>
    <mergeCell ref="A5:A6"/>
    <mergeCell ref="B5:B6"/>
    <mergeCell ref="I5:I6"/>
    <mergeCell ref="J5:J6"/>
    <mergeCell ref="J8:J9"/>
    <mergeCell ref="J12:J13"/>
    <mergeCell ref="J16:J17"/>
    <mergeCell ref="J19:J20"/>
    <mergeCell ref="J21:J22"/>
    <mergeCell ref="K5:K6"/>
    <mergeCell ref="K8:K9"/>
    <mergeCell ref="K12:K13"/>
    <mergeCell ref="K16:K17"/>
    <mergeCell ref="K19:K20"/>
    <mergeCell ref="K21:K22"/>
    <mergeCell ref="L5:L6"/>
    <mergeCell ref="L8:L9"/>
    <mergeCell ref="L12:L13"/>
    <mergeCell ref="L16:L17"/>
    <mergeCell ref="M8:M9"/>
    <mergeCell ref="M12:M13"/>
    <mergeCell ref="M16:M17"/>
    <mergeCell ref="M19:M20"/>
    <mergeCell ref="M21:M22"/>
    <mergeCell ref="N8:N9"/>
    <mergeCell ref="N12:N13"/>
    <mergeCell ref="N16:N17"/>
    <mergeCell ref="N19:N20"/>
    <mergeCell ref="N21:N22"/>
    <mergeCell ref="O8:O9"/>
    <mergeCell ref="O12:O13"/>
    <mergeCell ref="O16:O17"/>
    <mergeCell ref="O19:O20"/>
    <mergeCell ref="O21:O22"/>
    <mergeCell ref="P8:P9"/>
    <mergeCell ref="P12:P13"/>
    <mergeCell ref="P16:P17"/>
    <mergeCell ref="P19:P20"/>
    <mergeCell ref="P21:P22"/>
    <mergeCell ref="Q5:Q6"/>
    <mergeCell ref="Q8:Q9"/>
    <mergeCell ref="Q12:Q13"/>
    <mergeCell ref="Q16:Q17"/>
    <mergeCell ref="Q19:Q20"/>
    <mergeCell ref="Q21:Q22"/>
    <mergeCell ref="R5:R6"/>
    <mergeCell ref="R8:R9"/>
    <mergeCell ref="R12:R13"/>
    <mergeCell ref="R16:R17"/>
    <mergeCell ref="R19:R20"/>
    <mergeCell ref="R21:R22"/>
    <mergeCell ref="S5:S6"/>
    <mergeCell ref="S8:S9"/>
    <mergeCell ref="S12:S13"/>
    <mergeCell ref="S16:S17"/>
    <mergeCell ref="S19:S20"/>
    <mergeCell ref="S21:S22"/>
  </mergeCells>
  <conditionalFormatting sqref="K16">
    <cfRule type="duplicateValues" dxfId="0" priority="3"/>
    <cfRule type="duplicateValues" dxfId="0" priority="4"/>
  </conditionalFormatting>
  <pageMargins left="0.751388888888889" right="0.751388888888889" top="0.590277777777778" bottom="0.66875" header="0" footer="0"/>
  <pageSetup paperSize="9" scale="53" fitToHeight="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pane ySplit="6" topLeftCell="A7" activePane="bottomLeft" state="frozen"/>
      <selection/>
      <selection pane="bottomLeft" activeCell="A14" sqref="$A14:$XFD26"/>
    </sheetView>
  </sheetViews>
  <sheetFormatPr defaultColWidth="10" defaultRowHeight="13.5" outlineLevelCol="5"/>
  <cols>
    <col min="1" max="1" width="13.25" customWidth="1"/>
    <col min="2" max="2" width="37.5" customWidth="1"/>
    <col min="3" max="3" width="14.875" style="17" customWidth="1"/>
    <col min="4" max="4" width="28.25" customWidth="1"/>
    <col min="5" max="5" width="16.375" customWidth="1"/>
    <col min="6" max="6" width="0.125" customWidth="1"/>
    <col min="7" max="7" width="9.76666666666667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1" t="s">
        <v>126</v>
      </c>
      <c r="B2" s="1"/>
      <c r="C2" s="1"/>
      <c r="D2" s="1"/>
      <c r="E2" s="1"/>
      <c r="F2" s="1"/>
    </row>
    <row r="3" ht="27.85" customHeight="1" spans="1:5">
      <c r="A3" s="4" t="s">
        <v>127</v>
      </c>
      <c r="B3" s="4"/>
      <c r="C3" s="18"/>
      <c r="D3" s="4"/>
      <c r="E3" s="4"/>
    </row>
    <row r="4" ht="14.3" customHeight="1" spans="1:5">
      <c r="A4" s="19"/>
      <c r="B4" s="19"/>
      <c r="C4" s="20"/>
      <c r="D4" s="19"/>
      <c r="E4" s="5" t="s">
        <v>3</v>
      </c>
    </row>
    <row r="5" ht="27" customHeight="1" spans="1:5">
      <c r="A5" s="6" t="s">
        <v>128</v>
      </c>
      <c r="B5" s="6" t="s">
        <v>129</v>
      </c>
      <c r="C5" s="21"/>
      <c r="D5" s="6" t="s">
        <v>130</v>
      </c>
      <c r="E5" s="6"/>
    </row>
    <row r="6" ht="26" customHeight="1" spans="1:5">
      <c r="A6" s="6"/>
      <c r="B6" s="6" t="s">
        <v>5</v>
      </c>
      <c r="C6" s="21" t="s">
        <v>131</v>
      </c>
      <c r="D6" s="6" t="s">
        <v>132</v>
      </c>
      <c r="E6" s="6" t="s">
        <v>131</v>
      </c>
    </row>
    <row r="7" ht="20" customHeight="1" spans="1:5">
      <c r="A7" s="6" t="s">
        <v>19</v>
      </c>
      <c r="B7" s="22"/>
      <c r="C7" s="23">
        <f>SUM(C8:C13)</f>
        <v>1.7209</v>
      </c>
      <c r="D7" s="22"/>
      <c r="E7" s="24">
        <f>SUM(E8:E12)</f>
        <v>1.7209</v>
      </c>
    </row>
    <row r="8" ht="20" customHeight="1" spans="1:6">
      <c r="A8" s="6">
        <v>1</v>
      </c>
      <c r="B8" s="25" t="s">
        <v>29</v>
      </c>
      <c r="C8" s="26">
        <v>0.1488</v>
      </c>
      <c r="D8" s="27" t="s">
        <v>133</v>
      </c>
      <c r="E8" s="24">
        <v>1.7209</v>
      </c>
      <c r="F8" s="9" t="s">
        <v>134</v>
      </c>
    </row>
    <row r="9" ht="20" customHeight="1" spans="1:6">
      <c r="A9" s="6">
        <v>2</v>
      </c>
      <c r="B9" s="25" t="s">
        <v>55</v>
      </c>
      <c r="C9" s="26">
        <v>0.4204</v>
      </c>
      <c r="D9" s="13"/>
      <c r="E9" s="14"/>
      <c r="F9" s="9" t="s">
        <v>135</v>
      </c>
    </row>
    <row r="10" ht="20" customHeight="1" spans="1:6">
      <c r="A10" s="6">
        <v>3</v>
      </c>
      <c r="B10" s="25" t="s">
        <v>43</v>
      </c>
      <c r="C10" s="26">
        <v>0.0952</v>
      </c>
      <c r="D10" s="13"/>
      <c r="E10" s="14"/>
      <c r="F10" s="9" t="s">
        <v>136</v>
      </c>
    </row>
    <row r="11" ht="20" customHeight="1" spans="1:6">
      <c r="A11" s="6">
        <v>4</v>
      </c>
      <c r="B11" s="25" t="s">
        <v>47</v>
      </c>
      <c r="C11" s="26">
        <v>0.2756</v>
      </c>
      <c r="D11" s="13"/>
      <c r="E11" s="14"/>
      <c r="F11" s="9" t="s">
        <v>137</v>
      </c>
    </row>
    <row r="12" ht="20" customHeight="1" spans="1:6">
      <c r="A12" s="6">
        <v>5</v>
      </c>
      <c r="B12" s="25" t="s">
        <v>33</v>
      </c>
      <c r="C12" s="26">
        <v>0.5309</v>
      </c>
      <c r="D12" s="13"/>
      <c r="E12" s="14"/>
      <c r="F12" s="9" t="s">
        <v>138</v>
      </c>
    </row>
    <row r="13" ht="20" customHeight="1" spans="1:6">
      <c r="A13" s="6">
        <v>6</v>
      </c>
      <c r="B13" s="25" t="s">
        <v>21</v>
      </c>
      <c r="C13" s="26">
        <v>0.25</v>
      </c>
      <c r="D13" s="13"/>
      <c r="E13" s="14"/>
      <c r="F13" s="9" t="s">
        <v>139</v>
      </c>
    </row>
  </sheetData>
  <mergeCells count="5">
    <mergeCell ref="A1:F1"/>
    <mergeCell ref="A3:E3"/>
    <mergeCell ref="B5:C5"/>
    <mergeCell ref="D5:E5"/>
    <mergeCell ref="A5:A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topLeftCell="A3" workbookViewId="0">
      <selection activeCell="D10" sqref="D10"/>
    </sheetView>
  </sheetViews>
  <sheetFormatPr defaultColWidth="10" defaultRowHeight="13.5" outlineLevelCol="5"/>
  <cols>
    <col min="1" max="1" width="12.25" customWidth="1"/>
    <col min="2" max="2" width="74" customWidth="1"/>
    <col min="3" max="3" width="15.75" customWidth="1"/>
    <col min="4" max="4" width="27.8166666666667" customWidth="1"/>
    <col min="5" max="5" width="14" customWidth="1"/>
    <col min="6" max="6" width="9" hidden="1"/>
    <col min="7" max="7" width="36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42" customHeight="1" spans="1:6">
      <c r="A2" s="2" t="s">
        <v>140</v>
      </c>
      <c r="F2" s="3"/>
    </row>
    <row r="3" ht="27.85" customHeight="1" spans="1:5">
      <c r="A3" s="4" t="s">
        <v>141</v>
      </c>
      <c r="B3" s="4"/>
      <c r="C3" s="4"/>
      <c r="D3" s="4"/>
      <c r="E3" s="4"/>
    </row>
    <row r="4" ht="14.3" customHeight="1" spans="5:5">
      <c r="E4" s="5" t="s">
        <v>3</v>
      </c>
    </row>
    <row r="5" ht="19.9" customHeight="1" spans="1:5">
      <c r="A5" s="6" t="s">
        <v>128</v>
      </c>
      <c r="B5" s="6" t="s">
        <v>142</v>
      </c>
      <c r="C5" s="6"/>
      <c r="D5" s="6" t="s">
        <v>143</v>
      </c>
      <c r="E5" s="6"/>
    </row>
    <row r="6" ht="19.9" customHeight="1" spans="1:5">
      <c r="A6" s="6"/>
      <c r="B6" s="6" t="s">
        <v>5</v>
      </c>
      <c r="C6" s="6" t="s">
        <v>131</v>
      </c>
      <c r="D6" s="6" t="s">
        <v>132</v>
      </c>
      <c r="E6" s="6" t="s">
        <v>131</v>
      </c>
    </row>
    <row r="7" ht="20" customHeight="1" spans="1:6">
      <c r="A7" s="6" t="s">
        <v>19</v>
      </c>
      <c r="B7" s="7"/>
      <c r="C7" s="8">
        <f>SUM(C8:C19)</f>
        <v>34690</v>
      </c>
      <c r="D7" s="7"/>
      <c r="E7" s="8">
        <f>SUM(E8:E12)</f>
        <v>34690</v>
      </c>
      <c r="F7" s="9"/>
    </row>
    <row r="8" ht="45" customHeight="1" spans="1:6">
      <c r="A8" s="6">
        <v>1</v>
      </c>
      <c r="B8" s="10" t="s">
        <v>68</v>
      </c>
      <c r="C8" s="8">
        <v>440</v>
      </c>
      <c r="D8" s="11" t="s">
        <v>144</v>
      </c>
      <c r="E8" s="8">
        <v>34690</v>
      </c>
      <c r="F8" s="9"/>
    </row>
    <row r="9" ht="31" customHeight="1" spans="1:6">
      <c r="A9" s="6">
        <v>2</v>
      </c>
      <c r="B9" s="10" t="s">
        <v>76</v>
      </c>
      <c r="C9" s="8">
        <v>440</v>
      </c>
      <c r="D9" s="11"/>
      <c r="E9" s="8"/>
      <c r="F9" s="9"/>
    </row>
    <row r="10" ht="37" customHeight="1" spans="1:6">
      <c r="A10" s="6">
        <v>3</v>
      </c>
      <c r="B10" s="10" t="s">
        <v>79</v>
      </c>
      <c r="C10" s="8">
        <v>210</v>
      </c>
      <c r="D10" s="12"/>
      <c r="E10" s="12"/>
      <c r="F10" s="9"/>
    </row>
    <row r="11" ht="20" customHeight="1" spans="1:6">
      <c r="A11" s="6">
        <v>4</v>
      </c>
      <c r="B11" s="10" t="s">
        <v>145</v>
      </c>
      <c r="C11" s="8">
        <v>1600</v>
      </c>
      <c r="D11" s="13"/>
      <c r="E11" s="14"/>
      <c r="F11" s="9" t="s">
        <v>134</v>
      </c>
    </row>
    <row r="12" ht="20" customHeight="1" spans="1:6">
      <c r="A12" s="6">
        <v>5</v>
      </c>
      <c r="B12" s="10" t="s">
        <v>85</v>
      </c>
      <c r="C12" s="15">
        <v>3500</v>
      </c>
      <c r="D12" s="13"/>
      <c r="E12" s="14"/>
      <c r="F12" s="9" t="s">
        <v>136</v>
      </c>
    </row>
    <row r="13" spans="1:5">
      <c r="A13" s="6">
        <v>6</v>
      </c>
      <c r="B13" s="10" t="s">
        <v>92</v>
      </c>
      <c r="C13" s="15">
        <v>1000</v>
      </c>
      <c r="D13" s="12"/>
      <c r="E13" s="12"/>
    </row>
    <row r="14" spans="1:5">
      <c r="A14" s="6">
        <v>7</v>
      </c>
      <c r="B14" s="10" t="s">
        <v>146</v>
      </c>
      <c r="C14" s="15">
        <v>5000</v>
      </c>
      <c r="D14" s="12"/>
      <c r="E14" s="12"/>
    </row>
    <row r="15" spans="1:5">
      <c r="A15" s="6">
        <v>8</v>
      </c>
      <c r="B15" s="16" t="s">
        <v>117</v>
      </c>
      <c r="C15" s="15">
        <v>1900</v>
      </c>
      <c r="D15" s="12"/>
      <c r="E15" s="12"/>
    </row>
    <row r="16" spans="1:5">
      <c r="A16" s="6">
        <v>9</v>
      </c>
      <c r="B16" s="16" t="s">
        <v>121</v>
      </c>
      <c r="C16" s="15">
        <v>1600</v>
      </c>
      <c r="D16" s="12"/>
      <c r="E16" s="12"/>
    </row>
    <row r="17" ht="28" customHeight="1" spans="1:5">
      <c r="A17" s="6">
        <v>10</v>
      </c>
      <c r="B17" s="16" t="s">
        <v>106</v>
      </c>
      <c r="C17" s="15">
        <v>13700</v>
      </c>
      <c r="D17" s="12"/>
      <c r="E17" s="12"/>
    </row>
    <row r="18" ht="18" customHeight="1" spans="1:5">
      <c r="A18" s="6">
        <v>11</v>
      </c>
      <c r="B18" s="16" t="s">
        <v>111</v>
      </c>
      <c r="C18" s="15">
        <v>3800</v>
      </c>
      <c r="D18" s="12"/>
      <c r="E18" s="12"/>
    </row>
    <row r="19" ht="24.75" spans="1:5">
      <c r="A19" s="6">
        <v>12</v>
      </c>
      <c r="B19" s="16" t="s">
        <v>113</v>
      </c>
      <c r="C19" s="15">
        <v>1500</v>
      </c>
      <c r="D19" s="12"/>
      <c r="E19" s="12"/>
    </row>
  </sheetData>
  <mergeCells count="5">
    <mergeCell ref="A1:F1"/>
    <mergeCell ref="A3:E3"/>
    <mergeCell ref="B5:C5"/>
    <mergeCell ref="D5:E5"/>
    <mergeCell ref="A5:A6"/>
  </mergeCells>
  <pageMargins left="0.751388888888889" right="0.751388888888889" top="0.267361111111111" bottom="0.267361111111111" header="0" footer="0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 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李冬</cp:lastModifiedBy>
  <dcterms:created xsi:type="dcterms:W3CDTF">2022-06-24T09:35:00Z</dcterms:created>
  <dcterms:modified xsi:type="dcterms:W3CDTF">2023-06-21T05:05:54Z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DCD062C807F94BC3911D84BA2660C5FD</vt:lpwstr>
  </property>
</Properties>
</file>